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esky\OneDrive\Escritorio\TRABAJO\Sub. Deportes 2023\MODELOS subv. 2023\"/>
    </mc:Choice>
  </mc:AlternateContent>
  <bookViews>
    <workbookView xWindow="0" yWindow="0" windowWidth="21600" windowHeight="9432"/>
  </bookViews>
  <sheets>
    <sheet name="Hoja1" sheetId="1" r:id="rId1"/>
  </sheets>
  <definedNames>
    <definedName name="_xlnm.Print_Area" localSheetId="0">Hoja1!$A$1:$Q$161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L131" i="1" l="1"/>
  <c r="N131" i="1"/>
  <c r="L132" i="1"/>
  <c r="N132" i="1"/>
  <c r="L133" i="1"/>
  <c r="N133" i="1"/>
  <c r="L134" i="1"/>
  <c r="N134" i="1"/>
  <c r="L135" i="1"/>
  <c r="N135" i="1"/>
  <c r="L136" i="1"/>
  <c r="N136" i="1"/>
  <c r="L137" i="1"/>
  <c r="N137" i="1"/>
  <c r="L138" i="1"/>
  <c r="N138" i="1"/>
  <c r="L139" i="1"/>
  <c r="N139" i="1"/>
  <c r="A75" i="1"/>
  <c r="K75" i="1"/>
  <c r="O75" i="1" s="1"/>
  <c r="A73" i="1"/>
  <c r="A74" i="1"/>
  <c r="A76" i="1"/>
  <c r="K73" i="1"/>
  <c r="Q73" i="1" s="1"/>
  <c r="K74" i="1"/>
  <c r="K76" i="1"/>
  <c r="A63" i="1"/>
  <c r="A64" i="1"/>
  <c r="A65" i="1"/>
  <c r="A66" i="1"/>
  <c r="A67" i="1"/>
  <c r="A68" i="1"/>
  <c r="A69" i="1"/>
  <c r="K63" i="1"/>
  <c r="K64" i="1"/>
  <c r="K65" i="1"/>
  <c r="O65" i="1" s="1"/>
  <c r="K66" i="1"/>
  <c r="K67" i="1"/>
  <c r="K68" i="1"/>
  <c r="K69" i="1"/>
  <c r="O69" i="1" s="1"/>
  <c r="B149" i="1"/>
  <c r="B81" i="1"/>
  <c r="Q75" i="1" l="1"/>
  <c r="Q68" i="1"/>
  <c r="O68" i="1"/>
  <c r="O63" i="1"/>
  <c r="Q63" i="1"/>
  <c r="O76" i="1"/>
  <c r="Q76" i="1"/>
  <c r="O67" i="1"/>
  <c r="Q67" i="1"/>
  <c r="O66" i="1"/>
  <c r="Q66" i="1"/>
  <c r="O74" i="1"/>
  <c r="Q74" i="1"/>
  <c r="O73" i="1"/>
  <c r="Q69" i="1"/>
  <c r="Q65" i="1"/>
  <c r="Q64" i="1"/>
  <c r="O64" i="1"/>
  <c r="P81" i="1"/>
  <c r="M149" i="1"/>
  <c r="N88" i="1"/>
  <c r="N87" i="1"/>
  <c r="N86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40" i="1"/>
  <c r="N141" i="1"/>
  <c r="N142" i="1"/>
  <c r="N143" i="1"/>
  <c r="N144" i="1"/>
  <c r="N145" i="1"/>
  <c r="N146" i="1"/>
  <c r="N147" i="1"/>
  <c r="N148" i="1"/>
  <c r="K149" i="1" l="1"/>
  <c r="I152" i="1" s="1"/>
  <c r="L148" i="1"/>
  <c r="L147" i="1"/>
  <c r="L146" i="1"/>
  <c r="L145" i="1"/>
  <c r="L144" i="1"/>
  <c r="L143" i="1"/>
  <c r="L142" i="1"/>
  <c r="L141" i="1"/>
  <c r="L140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K80" i="1" l="1"/>
  <c r="Q80" i="1" s="1"/>
  <c r="K79" i="1"/>
  <c r="Q79" i="1" s="1"/>
  <c r="K78" i="1"/>
  <c r="Q78" i="1" s="1"/>
  <c r="K77" i="1"/>
  <c r="Q77" i="1" s="1"/>
  <c r="K72" i="1"/>
  <c r="Q72" i="1" s="1"/>
  <c r="K71" i="1"/>
  <c r="Q71" i="1" s="1"/>
  <c r="K70" i="1"/>
  <c r="Q70" i="1" s="1"/>
  <c r="K62" i="1"/>
  <c r="Q62" i="1" s="1"/>
  <c r="K60" i="1"/>
  <c r="Q60" i="1" s="1"/>
  <c r="K59" i="1"/>
  <c r="Q59" i="1" s="1"/>
  <c r="K58" i="1"/>
  <c r="Q58" i="1" s="1"/>
  <c r="K57" i="1"/>
  <c r="Q57" i="1" s="1"/>
  <c r="K56" i="1"/>
  <c r="Q56" i="1" s="1"/>
  <c r="K55" i="1"/>
  <c r="Q55" i="1" s="1"/>
  <c r="K54" i="1"/>
  <c r="Q54" i="1" s="1"/>
  <c r="K53" i="1"/>
  <c r="Q53" i="1" s="1"/>
  <c r="K52" i="1"/>
  <c r="Q52" i="1" s="1"/>
  <c r="K51" i="1"/>
  <c r="Q51" i="1" s="1"/>
  <c r="K50" i="1"/>
  <c r="Q50" i="1" s="1"/>
  <c r="K49" i="1"/>
  <c r="Q49" i="1" s="1"/>
  <c r="K48" i="1"/>
  <c r="Q48" i="1" s="1"/>
  <c r="K47" i="1"/>
  <c r="Q47" i="1" s="1"/>
  <c r="K46" i="1"/>
  <c r="Q46" i="1" s="1"/>
  <c r="K45" i="1"/>
  <c r="Q45" i="1" s="1"/>
  <c r="K44" i="1"/>
  <c r="Q44" i="1" s="1"/>
  <c r="K43" i="1"/>
  <c r="Q43" i="1" s="1"/>
  <c r="K42" i="1"/>
  <c r="Q42" i="1" s="1"/>
  <c r="K40" i="1"/>
  <c r="Q40" i="1" s="1"/>
  <c r="K39" i="1"/>
  <c r="Q39" i="1" s="1"/>
  <c r="K38" i="1"/>
  <c r="Q38" i="1" s="1"/>
  <c r="K37" i="1"/>
  <c r="Q37" i="1" s="1"/>
  <c r="K36" i="1"/>
  <c r="Q36" i="1" s="1"/>
  <c r="K35" i="1"/>
  <c r="Q35" i="1" s="1"/>
  <c r="K34" i="1"/>
  <c r="Q34" i="1" s="1"/>
  <c r="K32" i="1"/>
  <c r="Q32" i="1" s="1"/>
  <c r="K31" i="1"/>
  <c r="Q31" i="1" s="1"/>
  <c r="K30" i="1"/>
  <c r="Q30" i="1" s="1"/>
  <c r="K29" i="1"/>
  <c r="Q29" i="1" s="1"/>
  <c r="K28" i="1"/>
  <c r="Q28" i="1" s="1"/>
  <c r="K27" i="1"/>
  <c r="Q27" i="1" s="1"/>
  <c r="K26" i="1"/>
  <c r="Q26" i="1" s="1"/>
  <c r="K25" i="1"/>
  <c r="Q25" i="1" s="1"/>
  <c r="K24" i="1"/>
  <c r="Q24" i="1" s="1"/>
  <c r="K23" i="1"/>
  <c r="Q23" i="1" s="1"/>
  <c r="K22" i="1"/>
  <c r="Q22" i="1" s="1"/>
  <c r="K21" i="1"/>
  <c r="Q21" i="1" s="1"/>
  <c r="K20" i="1"/>
  <c r="Q20" i="1" s="1"/>
  <c r="K19" i="1"/>
  <c r="Q19" i="1" s="1"/>
  <c r="K18" i="1"/>
  <c r="Q18" i="1" s="1"/>
  <c r="K17" i="1"/>
  <c r="Q17" i="1" s="1"/>
  <c r="K16" i="1"/>
  <c r="Q16" i="1" s="1"/>
  <c r="K15" i="1"/>
  <c r="Q15" i="1" s="1"/>
  <c r="K14" i="1"/>
  <c r="Q14" i="1" s="1"/>
  <c r="K13" i="1"/>
  <c r="Q13" i="1" s="1"/>
  <c r="K12" i="1"/>
  <c r="Q12" i="1" s="1"/>
  <c r="K11" i="1"/>
  <c r="Q11" i="1" s="1"/>
  <c r="K10" i="1"/>
  <c r="Q10" i="1" s="1"/>
  <c r="K9" i="1"/>
  <c r="Q9" i="1" s="1"/>
  <c r="K8" i="1"/>
  <c r="K33" i="1"/>
  <c r="Q33" i="1" s="1"/>
  <c r="K41" i="1"/>
  <c r="Q41" i="1" s="1"/>
  <c r="K61" i="1"/>
  <c r="Q61" i="1" s="1"/>
  <c r="N81" i="1"/>
  <c r="G152" i="1" s="1"/>
  <c r="L151" i="1" s="1"/>
  <c r="O11" i="1" l="1"/>
  <c r="O23" i="1"/>
  <c r="O35" i="1"/>
  <c r="O47" i="1"/>
  <c r="O41" i="1"/>
  <c r="O10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77" i="1"/>
  <c r="O15" i="1"/>
  <c r="O27" i="1"/>
  <c r="O39" i="1"/>
  <c r="O51" i="1"/>
  <c r="O59" i="1"/>
  <c r="O12" i="1"/>
  <c r="O16" i="1"/>
  <c r="O20" i="1"/>
  <c r="O24" i="1"/>
  <c r="O28" i="1"/>
  <c r="O32" i="1"/>
  <c r="O36" i="1"/>
  <c r="O40" i="1"/>
  <c r="O44" i="1"/>
  <c r="O48" i="1"/>
  <c r="O52" i="1"/>
  <c r="O56" i="1"/>
  <c r="O60" i="1"/>
  <c r="O71" i="1"/>
  <c r="O79" i="1"/>
  <c r="O33" i="1"/>
  <c r="O19" i="1"/>
  <c r="O31" i="1"/>
  <c r="O43" i="1"/>
  <c r="O55" i="1"/>
  <c r="O70" i="1"/>
  <c r="O78" i="1"/>
  <c r="O61" i="1"/>
  <c r="O9" i="1"/>
  <c r="O13" i="1"/>
  <c r="O17" i="1"/>
  <c r="O21" i="1"/>
  <c r="O25" i="1"/>
  <c r="O29" i="1"/>
  <c r="O37" i="1"/>
  <c r="O45" i="1"/>
  <c r="O49" i="1"/>
  <c r="O53" i="1"/>
  <c r="O57" i="1"/>
  <c r="O72" i="1"/>
  <c r="O80" i="1"/>
  <c r="A62" i="1"/>
  <c r="A61" i="1"/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70" i="1"/>
  <c r="A71" i="1"/>
  <c r="A72" i="1"/>
  <c r="A77" i="1"/>
  <c r="A78" i="1"/>
  <c r="A79" i="1"/>
  <c r="A80" i="1"/>
  <c r="A8" i="1"/>
  <c r="S7" i="1" l="1"/>
  <c r="A86" i="1" s="1"/>
  <c r="A87" i="1" s="1"/>
  <c r="A88" i="1" l="1"/>
  <c r="A89" i="1" s="1"/>
  <c r="Q8" i="1"/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O8" i="1"/>
</calcChain>
</file>

<file path=xl/comments1.xml><?xml version="1.0" encoding="utf-8"?>
<comments xmlns="http://schemas.openxmlformats.org/spreadsheetml/2006/main">
  <authors>
    <author>Pablo Sánchez Frías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Nombre de la entidad o deportista individual</t>
        </r>
      </text>
    </comment>
    <comment ref="I3" authorId="0" shapeId="0">
      <text>
        <r>
          <rPr>
            <b/>
            <sz val="9"/>
            <color indexed="81"/>
            <rFont val="Tahoma"/>
            <charset val="1"/>
          </rPr>
          <t>Pablo Sánchez Frías:</t>
        </r>
        <r>
          <rPr>
            <sz val="9"/>
            <color indexed="81"/>
            <rFont val="Tahoma"/>
            <charset val="1"/>
          </rPr>
          <t xml:space="preserve">
NIF de la entidad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Teléfono de contacto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Teléfono de contacto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Deberá coincidir con el indicado en el Modelo 4. Descripcion de la actividad y presupuesto.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Pablo Sánchez Frías: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TABLA AZUL PARA LAS FACTURAS DE:
- Bienes corrientes y servicios (Federativos, Arrendamientos, material, primas de seguros,…).
- Gastos de inversión (Edificios, equipos informáticos,…). Los gastos de inversión son justificables, pero NO SUBVENCIONABLES.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TABLA VERDE (VER ABAJO) PARA LOS GASTOS DE PERSONAL
- Gastos de personal (nóminas, Seguridad Social, IRPF).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Seleccione el tipo de IVA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Nómina y mes, Seguros Sociales, Retenciones.</t>
        </r>
      </text>
    </comment>
    <comment ref="E85" authorId="0" shapeId="0">
      <text>
        <r>
          <rPr>
            <b/>
            <sz val="8"/>
            <color indexed="81"/>
            <rFont val="Tahoma"/>
            <family val="2"/>
          </rPr>
          <t>Pablo Sánchez Frías: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TABLA VERDE PARA LOS GASTOS DE PERSONAL:
- Gastos de personal (nóminas, Seguridad Social, IRPF).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TABLA AZUL (VER ARRIBA) PARA LAS FACTURAS DE:
- Bienes corrientes y servicios (Federativos, Arrendamientos, material, primas de seguros,…).
- Gastos de inversión (Edificios, equipos informáticos,…). Los gastos de inversión son justificables, pero NO SUBVENCIONABLES.</t>
        </r>
      </text>
    </comment>
    <comment ref="H86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</commentList>
</comments>
</file>

<file path=xl/sharedStrings.xml><?xml version="1.0" encoding="utf-8"?>
<sst xmlns="http://schemas.openxmlformats.org/spreadsheetml/2006/main" count="140" uniqueCount="70">
  <si>
    <t>DENOMINACIÓN DEL PROYECTO</t>
  </si>
  <si>
    <t>N.I.F.</t>
  </si>
  <si>
    <t>Nº Orden</t>
  </si>
  <si>
    <t>Fecha factura</t>
  </si>
  <si>
    <t>Nº factura</t>
  </si>
  <si>
    <t>Concepto</t>
  </si>
  <si>
    <t>Base Imponible</t>
  </si>
  <si>
    <t>I.V.A.</t>
  </si>
  <si>
    <t>Importe Total</t>
  </si>
  <si>
    <t>NOMBRE</t>
  </si>
  <si>
    <t>LÍNEA DE SUBVENCIÓN</t>
  </si>
  <si>
    <t>Se deberán presentar facturas y justificantes de pago por el 100% del importe del proyecto, destinadas a la realización del mismo</t>
  </si>
  <si>
    <t>TRANSFERENCIA</t>
  </si>
  <si>
    <t>TARJETA CRÉDITO</t>
  </si>
  <si>
    <t>DOMICIL. BANC.</t>
  </si>
  <si>
    <t>TALÓN</t>
  </si>
  <si>
    <t>Importe</t>
  </si>
  <si>
    <t>Gastos de personal</t>
  </si>
  <si>
    <t>Bienes corrientes y servicios</t>
  </si>
  <si>
    <t>Gastos de inversión</t>
  </si>
  <si>
    <t>D./Dª.</t>
  </si>
  <si>
    <t>con DNI</t>
  </si>
  <si>
    <t>IMPORTANTE: el presente documento se deberá presentar en formato EDITABLE (excel) y también en formato PDF firmado electrónicamente.
Para firmar este documento con firma electrónica deberá primeramente convertirlo/imprimirlo en formato PDF, una vez lo haya cumplimentado.</t>
  </si>
  <si>
    <t>Firma del Secretario/a
(espacio reservado para la firma electrónica)</t>
  </si>
  <si>
    <t>Bruto nómina / Seguridad Social</t>
  </si>
  <si>
    <t>Líquido nómina / Seguridad Social</t>
  </si>
  <si>
    <t>Se deberán presentar nóminas, TC1, TC2 y justificante bancario de pago</t>
  </si>
  <si>
    <r>
      <t xml:space="preserve">RELACIÓN DE </t>
    </r>
    <r>
      <rPr>
        <b/>
        <sz val="10"/>
        <color theme="1"/>
        <rFont val="Calibri"/>
        <family val="2"/>
      </rPr>
      <t>FACTURAS</t>
    </r>
    <r>
      <rPr>
        <b/>
        <sz val="8"/>
        <color theme="1"/>
        <rFont val="Calibri"/>
        <family val="2"/>
      </rPr>
      <t xml:space="preserve"> PARA LA JUSTIFICACIÓN DE LA SUBVENCIÓN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</si>
  <si>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</si>
  <si>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</si>
  <si>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</si>
  <si>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</si>
  <si>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</si>
  <si>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</si>
  <si>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</si>
  <si>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</si>
  <si>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</si>
  <si>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</si>
  <si>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</si>
  <si>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</si>
  <si>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 (Facturas)</t>
  </si>
  <si>
    <t>B (Nóminas)</t>
  </si>
  <si>
    <t>Mes nómina / Trimestre</t>
  </si>
  <si>
    <t>1er TRIMESTRE</t>
  </si>
  <si>
    <t>2do TRIMESTRE</t>
  </si>
  <si>
    <t>3er TRIMESTRE</t>
  </si>
  <si>
    <t>4to TRIMESTRE</t>
  </si>
  <si>
    <t>Nombre del trabajador / TGSS / IRPF</t>
  </si>
  <si>
    <t>Columna1</t>
  </si>
  <si>
    <t>Importe imputado al proyecto/activ.</t>
  </si>
  <si>
    <t>Total</t>
  </si>
  <si>
    <t>% imputado al proyecto/activ.</t>
  </si>
  <si>
    <r>
      <t xml:space="preserve">RELACIÓN DE </t>
    </r>
    <r>
      <rPr>
        <b/>
        <sz val="10"/>
        <rFont val="Calibri"/>
        <family val="2"/>
      </rPr>
      <t>NÓMINAS</t>
    </r>
    <r>
      <rPr>
        <b/>
        <sz val="8"/>
        <rFont val="Calibri"/>
        <family val="2"/>
      </rPr>
      <t xml:space="preserve"> PARA LA JUSTIFICACIÓN DE LA SUBVENCIÓN</t>
    </r>
  </si>
  <si>
    <t>Tipo de gasto: Gasto corriente / Inversión</t>
  </si>
  <si>
    <t>Tipo de gasto: Personal</t>
  </si>
  <si>
    <t>Fecha de pago</t>
  </si>
  <si>
    <t>Forma de pago</t>
  </si>
  <si>
    <t>Nombre Emisor</t>
  </si>
  <si>
    <t>MODELO 8 – JUSTIFICACIÓN DE SUBVENCIÓN - CONVOCATORIA 2023
Relación de justificantes, facturas, para la justificación de la subvención concedida</t>
  </si>
  <si>
    <t>Importe imputado a la subvención</t>
  </si>
  <si>
    <t>% imputado a la subvención</t>
  </si>
  <si>
    <t>Importe imputado al proyecto/act.</t>
  </si>
  <si>
    <t>% imputado al proyecto/act.</t>
  </si>
  <si>
    <t>NIF Emisor</t>
  </si>
  <si>
    <t>IMPORTE TOTAL IMPUTADO AL PROYECTO = (A + B)</t>
  </si>
  <si>
    <t>TELÉFONOS</t>
  </si>
  <si>
    <t>DATOS DE LA ENTIDAD</t>
  </si>
  <si>
    <t>LÍNEA 4 - ARBITRAJES JJDDMM</t>
  </si>
  <si>
    <t>GESTIÓN ARBITRAJES DE LOS 41º JUEGOS DEPORTIVOS MUNICIPALES</t>
  </si>
  <si>
    <t>como SECRETARIO/A de la entidad beneficiaria de la subvención concedida por el Excmo. Ayto. de Orihuela – CONCEJALÍA DE DEPORTES. LÍNEA 4 - ARBITRAJES JJDDMM, en el año 2023, CERTIFICO que los justificantes adjuntos han sido destinados a la realización del proyecto para el que se solicitó la subvención.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</si>
</sst>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\ &quot;€&quot;"/>
  </numFmts>
  <fonts count="3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  <scheme val="minor"/>
    </font>
    <font>
      <b/>
      <sz val="7"/>
      <color theme="9" tint="0.59999389629810485"/>
      <name val="Calibri"/>
      <family val="2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sz val="7"/>
      <color indexed="81"/>
      <name val="Tahoma"/>
      <family val="2"/>
    </font>
    <font>
      <b/>
      <sz val="8"/>
      <color indexed="81"/>
      <name val="Tahoma"/>
      <family val="2"/>
    </font>
    <font>
      <sz val="8"/>
      <color theme="9" tint="0.5999938962981048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1" fontId="16" fillId="2" borderId="9" xfId="0" applyNumberFormat="1" applyFont="1" applyFill="1" applyBorder="1" applyAlignment="1" applyProtection="1">
      <alignment horizontal="center" vertical="center" wrapText="1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9" fontId="18" fillId="0" borderId="1" xfId="0" applyNumberFormat="1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10" fontId="18" fillId="0" borderId="10" xfId="0" applyNumberFormat="1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  <protection locked="0"/>
    </xf>
    <xf numFmtId="165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4" xfId="0" applyNumberFormat="1" applyFont="1" applyFill="1" applyBorder="1" applyAlignment="1" applyProtection="1">
      <alignment horizontal="center" vertical="center" wrapText="1"/>
    </xf>
    <xf numFmtId="14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164" fontId="18" fillId="0" borderId="14" xfId="0" applyNumberFormat="1" applyFont="1" applyBorder="1" applyAlignment="1" applyProtection="1">
      <alignment horizontal="center" vertical="center" wrapText="1"/>
      <protection locked="0"/>
    </xf>
    <xf numFmtId="9" fontId="18" fillId="0" borderId="14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65" fontId="16" fillId="2" borderId="25" xfId="0" applyNumberFormat="1" applyFont="1" applyFill="1" applyBorder="1" applyAlignment="1" applyProtection="1">
      <alignment horizontal="center" vertical="center" wrapText="1"/>
      <protection locked="0"/>
    </xf>
    <xf numFmtId="10" fontId="18" fillId="0" borderId="3" xfId="0" applyNumberFormat="1" applyFont="1" applyBorder="1" applyAlignment="1" applyProtection="1">
      <alignment horizontal="center" vertical="center" wrapText="1"/>
    </xf>
    <xf numFmtId="1" fontId="16" fillId="2" borderId="7" xfId="0" applyNumberFormat="1" applyFont="1" applyFill="1" applyBorder="1" applyAlignment="1" applyProtection="1">
      <alignment horizontal="center" vertical="center" wrapText="1"/>
    </xf>
    <xf numFmtId="1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164" fontId="18" fillId="0" borderId="11" xfId="0" applyNumberFormat="1" applyFont="1" applyBorder="1" applyAlignment="1" applyProtection="1">
      <alignment horizontal="center" vertical="center" wrapText="1"/>
      <protection locked="0"/>
    </xf>
    <xf numFmtId="9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8" fillId="0" borderId="6" xfId="0" applyNumberFormat="1" applyFont="1" applyFill="1" applyBorder="1" applyAlignment="1" applyProtection="1">
      <alignment horizontal="center" vertical="center" wrapText="1"/>
    </xf>
    <xf numFmtId="164" fontId="16" fillId="2" borderId="15" xfId="0" applyNumberFormat="1" applyFont="1" applyFill="1" applyBorder="1" applyAlignment="1" applyProtection="1">
      <alignment horizontal="center" vertical="center" wrapText="1"/>
      <protection locked="0"/>
    </xf>
    <xf numFmtId="10" fontId="18" fillId="0" borderId="6" xfId="0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6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1" fontId="21" fillId="8" borderId="0" xfId="0" applyNumberFormat="1" applyFont="1" applyFill="1" applyAlignment="1" applyProtection="1">
      <alignment horizontal="center" vertical="center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7" fillId="6" borderId="11" xfId="0" applyFont="1" applyFill="1" applyBorder="1" applyAlignment="1" applyProtection="1">
      <alignment horizontal="center" vertical="center" wrapText="1"/>
    </xf>
    <xf numFmtId="0" fontId="17" fillId="6" borderId="21" xfId="0" applyFont="1" applyFill="1" applyBorder="1" applyAlignment="1" applyProtection="1">
      <alignment horizontal="center" vertical="center" wrapText="1"/>
    </xf>
    <xf numFmtId="0" fontId="17" fillId="6" borderId="26" xfId="0" applyFont="1" applyFill="1" applyBorder="1" applyAlignment="1" applyProtection="1">
      <alignment horizontal="center" vertical="center" wrapText="1"/>
    </xf>
    <xf numFmtId="0" fontId="27" fillId="6" borderId="7" xfId="0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5" xfId="0" applyFont="1" applyFill="1" applyBorder="1" applyAlignment="1" applyProtection="1">
      <alignment horizontal="center" vertical="center" wrapText="1"/>
    </xf>
    <xf numFmtId="14" fontId="18" fillId="0" borderId="7" xfId="0" applyNumberFormat="1" applyFont="1" applyBorder="1" applyAlignment="1" applyProtection="1">
      <alignment horizontal="center" vertical="center" wrapText="1"/>
      <protection locked="0"/>
    </xf>
    <xf numFmtId="14" fontId="18" fillId="0" borderId="9" xfId="0" applyNumberFormat="1" applyFont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164" fontId="16" fillId="0" borderId="14" xfId="0" applyNumberFormat="1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6" xfId="0" applyNumberFormat="1" applyFont="1" applyBorder="1" applyAlignment="1" applyProtection="1">
      <alignment horizontal="center" vertical="center" wrapText="1"/>
    </xf>
    <xf numFmtId="165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10" xfId="0" applyNumberFormat="1" applyFont="1" applyBorder="1" applyAlignment="1" applyProtection="1">
      <alignment horizontal="center" vertical="center" wrapText="1"/>
    </xf>
    <xf numFmtId="165" fontId="28" fillId="2" borderId="25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3" xfId="0" applyNumberFormat="1" applyFont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7" fillId="2" borderId="30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31" fillId="2" borderId="6" xfId="0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1" fontId="28" fillId="2" borderId="9" xfId="0" applyNumberFormat="1" applyFont="1" applyFill="1" applyBorder="1" applyAlignment="1" applyProtection="1">
      <alignment horizontal="center" vertical="center" wrapText="1"/>
    </xf>
    <xf numFmtId="14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9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Fill="1" applyBorder="1" applyAlignment="1" applyProtection="1">
      <alignment horizontal="center" vertical="center" wrapText="1"/>
    </xf>
    <xf numFmtId="164" fontId="28" fillId="0" borderId="1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19" fillId="6" borderId="38" xfId="0" applyFont="1" applyFill="1" applyBorder="1" applyAlignment="1" applyProtection="1">
      <alignment horizontal="center" vertical="center" wrapText="1"/>
    </xf>
    <xf numFmtId="0" fontId="30" fillId="2" borderId="38" xfId="0" applyFont="1" applyFill="1" applyBorder="1" applyAlignment="1" applyProtection="1">
      <alignment horizontal="center" vertical="center" wrapText="1"/>
    </xf>
    <xf numFmtId="0" fontId="19" fillId="2" borderId="38" xfId="0" applyFont="1" applyFill="1" applyBorder="1" applyAlignment="1" applyProtection="1">
      <alignment horizontal="center" vertical="center" wrapText="1"/>
    </xf>
    <xf numFmtId="1" fontId="22" fillId="6" borderId="9" xfId="0" applyNumberFormat="1" applyFont="1" applyFill="1" applyBorder="1" applyAlignment="1" applyProtection="1">
      <alignment horizontal="center" vertical="center" wrapText="1"/>
    </xf>
    <xf numFmtId="1" fontId="22" fillId="6" borderId="4" xfId="0" applyNumberFormat="1" applyFont="1" applyFill="1" applyBorder="1" applyAlignment="1" applyProtection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164" fontId="20" fillId="4" borderId="1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9" fontId="18" fillId="0" borderId="10" xfId="1" applyFont="1" applyBorder="1" applyAlignment="1" applyProtection="1">
      <alignment horizontal="center" vertical="center" wrapText="1"/>
    </xf>
    <xf numFmtId="0" fontId="16" fillId="6" borderId="27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164" fontId="20" fillId="7" borderId="23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0" xfId="0" applyFont="1" applyFill="1" applyBorder="1" applyAlignment="1" applyProtection="1">
      <alignment horizontal="center" vertical="center" wrapText="1"/>
    </xf>
    <xf numFmtId="0" fontId="17" fillId="6" borderId="7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164" fontId="2" fillId="6" borderId="1" xfId="0" applyNumberFormat="1" applyFont="1" applyFill="1" applyBorder="1" applyAlignment="1" applyProtection="1">
      <alignment horizontal="center" vertical="center" wrapText="1"/>
    </xf>
    <xf numFmtId="164" fontId="2" fillId="6" borderId="8" xfId="0" applyNumberFormat="1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center" vertical="center"/>
    </xf>
    <xf numFmtId="164" fontId="14" fillId="0" borderId="29" xfId="0" applyNumberFormat="1" applyFont="1" applyFill="1" applyBorder="1" applyAlignment="1" applyProtection="1">
      <alignment horizontal="center" vertical="center"/>
    </xf>
    <xf numFmtId="164" fontId="14" fillId="0" borderId="33" xfId="0" applyNumberFormat="1" applyFont="1" applyFill="1" applyBorder="1" applyAlignment="1" applyProtection="1">
      <alignment horizontal="center" vertical="center"/>
    </xf>
    <xf numFmtId="164" fontId="14" fillId="0" borderId="32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4" fillId="0" borderId="34" xfId="0" applyNumberFormat="1" applyFont="1" applyFill="1" applyBorder="1" applyAlignment="1" applyProtection="1">
      <alignment horizontal="center" vertical="center"/>
    </xf>
    <xf numFmtId="164" fontId="14" fillId="0" borderId="35" xfId="0" applyNumberFormat="1" applyFont="1" applyFill="1" applyBorder="1" applyAlignment="1" applyProtection="1">
      <alignment horizontal="center" vertical="center"/>
    </xf>
    <xf numFmtId="164" fontId="14" fillId="0" borderId="37" xfId="0" applyNumberFormat="1" applyFont="1" applyFill="1" applyBorder="1" applyAlignment="1" applyProtection="1">
      <alignment horizontal="center" vertical="center"/>
    </xf>
    <xf numFmtId="164" fontId="14" fillId="0" borderId="36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343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sz val="7"/>
        <color auto="1"/>
      </font>
      <numFmt numFmtId="164" formatCode="#,##0.00\ &quot;€&quot;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numFmt numFmtId="14" formatCode="0.00%"/>
    </dxf>
    <dxf>
      <font>
        <b/>
        <strike val="0"/>
        <outline val="0"/>
        <shadow val="0"/>
        <u val="none"/>
        <vertAlign val="baseline"/>
        <sz val="7"/>
        <color auto="1"/>
        <name val="Calibri"/>
        <scheme val="none"/>
      </font>
      <numFmt numFmtId="165" formatCode="#,##0.000\ &quot;€&quot;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5" formatCode="#,##0.000\ &quot;€&quot;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numFmt numFmtId="1" formatCode="0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169050</xdr:colOff>
      <xdr:row>0</xdr:row>
      <xdr:rowOff>41662</xdr:rowOff>
    </xdr:from>
    <xdr:to>
      <xdr:col>16</xdr:col>
      <xdr:colOff>448938</xdr:colOff>
      <xdr:row>0</xdr:row>
      <xdr:rowOff>473662</xdr:rowOff>
    </xdr:to>
    <xdr:grpSp>
      <xdr:nvGrpSpPr>
        <xdr:cNvPr id="7" name="Grupo 6"/>
        <xdr:cNvGrpSpPr/>
      </xdr:nvGrpSpPr>
      <xdr:grpSpPr>
        <a:xfrm>
          <a:off x="169050" y="41662"/>
          <a:ext cx="11770848" cy="432000"/>
          <a:chOff x="169050" y="41662"/>
          <a:chExt cx="11471763" cy="432000"/>
        </a:xfrm>
      </xdr:grpSpPr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29976" y="59662"/>
            <a:ext cx="410837" cy="396000"/>
          </a:xfrm>
          <a:prstGeom prst="rect">
            <a:avLst/>
          </a:prstGeom>
        </xdr:spPr>
      </xdr:pic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9050" y="41662"/>
            <a:ext cx="328255" cy="43200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la1" displayName="Tabla1" ref="A7:Q81" totalsRowCount="1" headerRowDxfId="66" dataDxfId="64" totalsRowDxfId="62" headerRowBorderDxfId="65" tableBorderDxfId="63">
  <autoFilter ref="A7:Q80"/>
  <tableColumns count="17">
    <tableColumn id="1" name="Nº Orden" totalsRowLabel="Total" dataDxfId="61" totalsRowDxfId="16">
      <calculatedColumnFormula>IF(B8="","",COUNTA($B$8:B9))</calculatedColumnFormula>
    </tableColumn>
    <tableColumn id="2" name="Fecha factura" totalsRowFunction="count" dataDxfId="60" totalsRowDxfId="15"/>
    <tableColumn id="3" name="Nº factura" dataDxfId="59" totalsRowDxfId="14"/>
    <tableColumn id="4" name="Nombre Emisor" dataDxfId="58" totalsRowDxfId="13"/>
    <tableColumn id="5" name="NIF Emisor" dataDxfId="57" totalsRowDxfId="12"/>
    <tableColumn id="6" name="Concepto" dataDxfId="56" totalsRowDxfId="11"/>
    <tableColumn id="7" name="Tipo de gasto: Gasto corriente / Inversión" dataDxfId="55" totalsRowDxfId="10"/>
    <tableColumn id="8" name="Base Imponible" dataDxfId="54" totalsRowDxfId="9"/>
    <tableColumn id="9" name="I.V.A." dataDxfId="53" totalsRowDxfId="8"/>
    <tableColumn id="10" name="Importe" dataDxfId="17" totalsRowDxfId="7">
      <calculatedColumnFormula>Tabla1[[#This Row],[Base Imponible]]*Tabla1[[#This Row],[I.V.A.]]</calculatedColumnFormula>
    </tableColumn>
    <tableColumn id="11" name="Importe Total" dataDxfId="52" totalsRowDxfId="6">
      <calculatedColumnFormula>SUM(Tabla1[[#This Row],[Base Imponible]],Tabla1[[#This Row],[Importe]])</calculatedColumnFormula>
    </tableColumn>
    <tableColumn id="12" name="Fecha de pago" dataDxfId="51" totalsRowDxfId="5"/>
    <tableColumn id="13" name="Forma de pago" dataDxfId="50" totalsRowDxfId="4"/>
    <tableColumn id="14" name="Importe imputado al proyecto/activ." totalsRowFunction="sum" dataDxfId="49" totalsRowDxfId="3"/>
    <tableColumn id="15" name="% imputado al proyecto/activ." dataDxfId="48" totalsRowDxfId="2">
      <calculatedColumnFormula>Tabla1[[#This Row],[Importe imputado al proyecto/activ.]]/Tabla1[[#This Row],[Importe Total]]</calculatedColumnFormula>
    </tableColumn>
    <tableColumn id="16" name="Importe imputado a la subvención" totalsRowFunction="sum" dataDxfId="47" totalsRowDxfId="1"/>
    <tableColumn id="17" name="% imputado a la subvención" dataDxfId="46" totalsRowDxfId="0">
      <calculatedColumnFormula>Tabla1[[#This Row],[Importe imputado a la subvención]]/Tabla1[[#This Row],[Importe Total]]</calculatedColumnFormula>
    </tableColumn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5" name="Tabla46" displayName="Tabla46" ref="A85:N149" totalsRowCount="1" tableBorderDxfId="45">
  <autoFilter ref="A85:N148"/>
  <tableColumns count="14">
    <tableColumn id="1" name="Nº Orden" totalsRowLabel="Total" dataDxfId="44" totalsRowDxfId="43"/>
    <tableColumn id="2" name="Mes nómina / Trimestre" totalsRowFunction="count" dataDxfId="42" totalsRowDxfId="41"/>
    <tableColumn id="3" name="Nombre del trabajador / TGSS / IRPF" dataDxfId="40" totalsRowDxfId="39"/>
    <tableColumn id="4" name="Concepto" dataDxfId="38" totalsRowDxfId="37"/>
    <tableColumn id="5" name="Tipo de gasto: Personal" dataDxfId="36" totalsRowDxfId="35"/>
    <tableColumn id="6" name="Bruto nómina / Seguridad Social" dataDxfId="34" totalsRowDxfId="33"/>
    <tableColumn id="7" name="Líquido nómina / Seguridad Social" dataDxfId="32" totalsRowDxfId="31"/>
    <tableColumn id="8" name="Fecha de pago" dataDxfId="30" totalsRowDxfId="29"/>
    <tableColumn id="9" name="Columna1" dataDxfId="28" totalsRowDxfId="27"/>
    <tableColumn id="10" name="Forma de pago" dataDxfId="26" totalsRowDxfId="25"/>
    <tableColumn id="11" name="Importe imputado al proyecto/act." totalsRowFunction="sum" dataDxfId="24" totalsRowDxfId="23"/>
    <tableColumn id="12" name="% imputado al proyecto/act." dataDxfId="22" totalsRowDxfId="21"/>
    <tableColumn id="13" name="Importe imputado a la subvención" totalsRowFunction="sum" dataDxfId="20" totalsRowDxfId="19"/>
    <tableColumn id="14" name="% imputado a la subvención" dataDxfId="18" dataCellStyle="Porcentaje">
      <calculatedColumnFormula>M86/G86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295"/>
  <sheetViews>
    <sheetView tabSelected="1" zoomScaleNormal="100" workbookViewId="0">
      <selection activeCell="C3" sqref="C3:G3"/>
    </sheetView>
  </sheetViews>
  <sheetFormatPr baseColWidth="10" defaultColWidth="11.44140625" defaultRowHeight="14.4" x14ac:dyDescent="0.3"/>
  <cols>
    <col min="1" max="1" width="9.44140625" style="1" customWidth="1"/>
    <col min="2" max="2" width="9.6640625" style="1" customWidth="1"/>
    <col min="3" max="3" width="11.44140625" style="1" customWidth="1"/>
    <col min="4" max="4" width="13.6640625" style="1" customWidth="1"/>
    <col min="5" max="5" width="8.6640625" style="1" customWidth="1"/>
    <col min="6" max="6" width="13.6640625" style="1" customWidth="1"/>
    <col min="7" max="7" width="11.44140625" style="1" customWidth="1"/>
    <col min="8" max="8" width="9.6640625" style="1" customWidth="1"/>
    <col min="9" max="9" width="5.109375" style="1" customWidth="1"/>
    <col min="10" max="12" width="9.6640625" style="1" customWidth="1"/>
    <col min="13" max="13" width="11.44140625" style="1"/>
    <col min="14" max="15" width="11.44140625" style="1" customWidth="1"/>
    <col min="16" max="18" width="11.44140625" style="1"/>
    <col min="19" max="19" width="11.44140625" style="39"/>
    <col min="20" max="16384" width="11.44140625" style="1"/>
  </cols>
  <sheetData>
    <row r="1" spans="1:19" ht="39.9" customHeight="1" x14ac:dyDescent="0.3">
      <c r="A1" s="127" t="s">
        <v>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19" ht="15" customHeight="1" x14ac:dyDescent="0.3">
      <c r="A2" s="130" t="s">
        <v>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9" ht="15" thickBot="1" x14ac:dyDescent="0.35">
      <c r="A3" s="122" t="s">
        <v>9</v>
      </c>
      <c r="B3" s="123"/>
      <c r="C3" s="124"/>
      <c r="D3" s="125"/>
      <c r="E3" s="125"/>
      <c r="F3" s="125"/>
      <c r="G3" s="126"/>
      <c r="H3" s="2" t="s">
        <v>1</v>
      </c>
      <c r="I3" s="119"/>
      <c r="J3" s="120"/>
      <c r="K3" s="120"/>
      <c r="L3" s="121"/>
      <c r="M3" s="2" t="s">
        <v>65</v>
      </c>
      <c r="N3" s="133"/>
      <c r="O3" s="134"/>
      <c r="P3" s="135"/>
      <c r="Q3" s="135"/>
    </row>
    <row r="4" spans="1:19" x14ac:dyDescent="0.3">
      <c r="A4" s="112" t="s">
        <v>10</v>
      </c>
      <c r="B4" s="113"/>
      <c r="C4" s="114" t="s">
        <v>67</v>
      </c>
      <c r="D4" s="115"/>
      <c r="E4" s="115"/>
      <c r="F4" s="115"/>
      <c r="G4" s="115"/>
      <c r="H4" s="110" t="s">
        <v>0</v>
      </c>
      <c r="I4" s="111"/>
      <c r="J4" s="116" t="s">
        <v>68</v>
      </c>
      <c r="K4" s="117"/>
      <c r="L4" s="117"/>
      <c r="M4" s="117"/>
      <c r="N4" s="117"/>
      <c r="O4" s="117"/>
      <c r="P4" s="117"/>
      <c r="Q4" s="118"/>
    </row>
    <row r="5" spans="1:19" ht="15" customHeight="1" x14ac:dyDescent="0.3">
      <c r="A5" s="103" t="s">
        <v>27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9" ht="15" customHeight="1" thickBot="1" x14ac:dyDescent="0.35">
      <c r="A6" s="106" t="s">
        <v>11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7"/>
      <c r="P6" s="108"/>
      <c r="Q6" s="109"/>
    </row>
    <row r="7" spans="1:19" ht="36.75" customHeight="1" x14ac:dyDescent="0.3">
      <c r="A7" s="66" t="s">
        <v>2</v>
      </c>
      <c r="B7" s="67" t="s">
        <v>3</v>
      </c>
      <c r="C7" s="67" t="s">
        <v>4</v>
      </c>
      <c r="D7" s="68" t="s">
        <v>57</v>
      </c>
      <c r="E7" s="66" t="s">
        <v>63</v>
      </c>
      <c r="F7" s="67" t="s">
        <v>5</v>
      </c>
      <c r="G7" s="67" t="s">
        <v>53</v>
      </c>
      <c r="H7" s="67" t="s">
        <v>6</v>
      </c>
      <c r="I7" s="68" t="s">
        <v>7</v>
      </c>
      <c r="J7" s="69" t="s">
        <v>16</v>
      </c>
      <c r="K7" s="70" t="s">
        <v>8</v>
      </c>
      <c r="L7" s="69" t="s">
        <v>55</v>
      </c>
      <c r="M7" s="71" t="s">
        <v>56</v>
      </c>
      <c r="N7" s="86" t="s">
        <v>49</v>
      </c>
      <c r="O7" s="72" t="s">
        <v>51</v>
      </c>
      <c r="P7" s="85" t="s">
        <v>59</v>
      </c>
      <c r="Q7" s="73" t="s">
        <v>60</v>
      </c>
      <c r="S7" s="40">
        <f>COUNT(A8:A80)</f>
        <v>0</v>
      </c>
    </row>
    <row r="8" spans="1:19" ht="18" customHeight="1" x14ac:dyDescent="0.3">
      <c r="A8" s="26" t="str">
        <f>IF(B8="","",COUNTA($B$8:B8))</f>
        <v/>
      </c>
      <c r="B8" s="27"/>
      <c r="C8" s="28"/>
      <c r="D8" s="29"/>
      <c r="E8" s="29"/>
      <c r="F8" s="28"/>
      <c r="G8" s="28"/>
      <c r="H8" s="30"/>
      <c r="I8" s="31"/>
      <c r="J8" s="32">
        <f>Tabla1[[#This Row],[Base Imponible]]*Tabla1[[#This Row],[I.V.A.]]</f>
        <v>0</v>
      </c>
      <c r="K8" s="56">
        <f>SUM(Tabla1[[#This Row],[Base Imponible]],Tabla1[[#This Row],[Importe]])</f>
        <v>0</v>
      </c>
      <c r="L8" s="52"/>
      <c r="M8" s="12"/>
      <c r="N8" s="33"/>
      <c r="O8" s="34" t="e">
        <f>Tabla1[[#This Row],[Importe imputado al proyecto/activ.]]/Tabla1[[#This Row],[Importe Total]]</f>
        <v>#DIV/0!</v>
      </c>
      <c r="P8" s="60"/>
      <c r="Q8" s="61" t="e">
        <f>Tabla1[[#This Row],[Importe imputado a la subvención]]/Tabla1[[#This Row],[Importe Total]]</f>
        <v>#DIV/0!</v>
      </c>
    </row>
    <row r="9" spans="1:19" ht="18" customHeight="1" x14ac:dyDescent="0.3">
      <c r="A9" s="5" t="str">
        <f>IF(B9="","",COUNTA($B$8:B9))</f>
        <v/>
      </c>
      <c r="B9" s="6"/>
      <c r="C9" s="7"/>
      <c r="D9" s="8"/>
      <c r="E9" s="8"/>
      <c r="F9" s="7"/>
      <c r="G9" s="7"/>
      <c r="H9" s="9"/>
      <c r="I9" s="10"/>
      <c r="J9" s="11">
        <f>Tabla1[[#This Row],[Base Imponible]]*Tabla1[[#This Row],[I.V.A.]]</f>
        <v>0</v>
      </c>
      <c r="K9" s="56">
        <f>SUM(Tabla1[[#This Row],[Base Imponible]],Tabla1[[#This Row],[Importe]])</f>
        <v>0</v>
      </c>
      <c r="L9" s="53"/>
      <c r="M9" s="14"/>
      <c r="N9" s="15"/>
      <c r="O9" s="13" t="e">
        <f>Tabla1[[#This Row],[Importe imputado al proyecto/activ.]]/Tabla1[[#This Row],[Importe Total]]</f>
        <v>#DIV/0!</v>
      </c>
      <c r="P9" s="62"/>
      <c r="Q9" s="63" t="e">
        <f>Tabla1[[#This Row],[Importe imputado a la subvención]]/Tabla1[[#This Row],[Importe Total]]</f>
        <v>#DIV/0!</v>
      </c>
    </row>
    <row r="10" spans="1:19" ht="18" customHeight="1" x14ac:dyDescent="0.3">
      <c r="A10" s="5" t="str">
        <f>IF(B10="","",COUNTA($B$8:B10))</f>
        <v/>
      </c>
      <c r="B10" s="6"/>
      <c r="C10" s="7"/>
      <c r="D10" s="8"/>
      <c r="E10" s="8"/>
      <c r="F10" s="7"/>
      <c r="G10" s="7"/>
      <c r="H10" s="9"/>
      <c r="I10" s="10"/>
      <c r="J10" s="11">
        <f>Tabla1[[#This Row],[Base Imponible]]*Tabla1[[#This Row],[I.V.A.]]</f>
        <v>0</v>
      </c>
      <c r="K10" s="56">
        <f>SUM(Tabla1[[#This Row],[Base Imponible]],Tabla1[[#This Row],[Importe]])</f>
        <v>0</v>
      </c>
      <c r="L10" s="53"/>
      <c r="M10" s="14"/>
      <c r="N10" s="15"/>
      <c r="O10" s="13" t="e">
        <f>Tabla1[[#This Row],[Importe imputado al proyecto/activ.]]/Tabla1[[#This Row],[Importe Total]]</f>
        <v>#DIV/0!</v>
      </c>
      <c r="P10" s="62"/>
      <c r="Q10" s="63" t="e">
        <f>Tabla1[[#This Row],[Importe imputado a la subvención]]/Tabla1[[#This Row],[Importe Total]]</f>
        <v>#DIV/0!</v>
      </c>
    </row>
    <row r="11" spans="1:19" ht="18" customHeight="1" x14ac:dyDescent="0.3">
      <c r="A11" s="5" t="str">
        <f>IF(B11="","",COUNTA($B$8:B11))</f>
        <v/>
      </c>
      <c r="B11" s="6"/>
      <c r="C11" s="7"/>
      <c r="D11" s="8"/>
      <c r="E11" s="8"/>
      <c r="F11" s="7"/>
      <c r="G11" s="7"/>
      <c r="H11" s="9"/>
      <c r="I11" s="10"/>
      <c r="J11" s="11">
        <f>Tabla1[[#This Row],[Base Imponible]]*Tabla1[[#This Row],[I.V.A.]]</f>
        <v>0</v>
      </c>
      <c r="K11" s="56">
        <f>SUM(Tabla1[[#This Row],[Base Imponible]],Tabla1[[#This Row],[Importe]])</f>
        <v>0</v>
      </c>
      <c r="L11" s="53"/>
      <c r="M11" s="14"/>
      <c r="N11" s="15"/>
      <c r="O11" s="13" t="e">
        <f>Tabla1[[#This Row],[Importe imputado al proyecto/activ.]]/Tabla1[[#This Row],[Importe Total]]</f>
        <v>#DIV/0!</v>
      </c>
      <c r="P11" s="62"/>
      <c r="Q11" s="63" t="e">
        <f>Tabla1[[#This Row],[Importe imputado a la subvención]]/Tabla1[[#This Row],[Importe Total]]</f>
        <v>#DIV/0!</v>
      </c>
    </row>
    <row r="12" spans="1:19" ht="18" customHeight="1" x14ac:dyDescent="0.3">
      <c r="A12" s="5" t="str">
        <f>IF(B12="","",COUNTA($B$8:B12))</f>
        <v/>
      </c>
      <c r="B12" s="6"/>
      <c r="C12" s="7"/>
      <c r="D12" s="8"/>
      <c r="E12" s="8"/>
      <c r="F12" s="7"/>
      <c r="G12" s="7"/>
      <c r="H12" s="9"/>
      <c r="I12" s="10"/>
      <c r="J12" s="11">
        <f>Tabla1[[#This Row],[Base Imponible]]*Tabla1[[#This Row],[I.V.A.]]</f>
        <v>0</v>
      </c>
      <c r="K12" s="56">
        <f>SUM(Tabla1[[#This Row],[Base Imponible]],Tabla1[[#This Row],[Importe]])</f>
        <v>0</v>
      </c>
      <c r="L12" s="53"/>
      <c r="M12" s="14"/>
      <c r="N12" s="15"/>
      <c r="O12" s="13" t="e">
        <f>Tabla1[[#This Row],[Importe imputado al proyecto/activ.]]/Tabla1[[#This Row],[Importe Total]]</f>
        <v>#DIV/0!</v>
      </c>
      <c r="P12" s="62"/>
      <c r="Q12" s="63" t="e">
        <f>Tabla1[[#This Row],[Importe imputado a la subvención]]/Tabla1[[#This Row],[Importe Total]]</f>
        <v>#DIV/0!</v>
      </c>
    </row>
    <row r="13" spans="1:19" ht="18" customHeight="1" x14ac:dyDescent="0.3">
      <c r="A13" s="5" t="str">
        <f>IF(B13="","",COUNTA($B$8:B13))</f>
        <v/>
      </c>
      <c r="B13" s="6"/>
      <c r="C13" s="7"/>
      <c r="D13" s="8"/>
      <c r="E13" s="8"/>
      <c r="F13" s="7"/>
      <c r="G13" s="7"/>
      <c r="H13" s="9"/>
      <c r="I13" s="10"/>
      <c r="J13" s="11">
        <f>Tabla1[[#This Row],[Base Imponible]]*Tabla1[[#This Row],[I.V.A.]]</f>
        <v>0</v>
      </c>
      <c r="K13" s="56">
        <f>SUM(Tabla1[[#This Row],[Base Imponible]],Tabla1[[#This Row],[Importe]])</f>
        <v>0</v>
      </c>
      <c r="L13" s="53"/>
      <c r="M13" s="14"/>
      <c r="N13" s="15"/>
      <c r="O13" s="13" t="e">
        <f>Tabla1[[#This Row],[Importe imputado al proyecto/activ.]]/Tabla1[[#This Row],[Importe Total]]</f>
        <v>#DIV/0!</v>
      </c>
      <c r="P13" s="62"/>
      <c r="Q13" s="63" t="e">
        <f>Tabla1[[#This Row],[Importe imputado a la subvención]]/Tabla1[[#This Row],[Importe Total]]</f>
        <v>#DIV/0!</v>
      </c>
    </row>
    <row r="14" spans="1:19" ht="18" customHeight="1" x14ac:dyDescent="0.3">
      <c r="A14" s="5" t="str">
        <f>IF(B14="","",COUNTA($B$8:B14))</f>
        <v/>
      </c>
      <c r="B14" s="6"/>
      <c r="C14" s="7"/>
      <c r="D14" s="8"/>
      <c r="E14" s="8"/>
      <c r="F14" s="7"/>
      <c r="G14" s="7"/>
      <c r="H14" s="9"/>
      <c r="I14" s="10"/>
      <c r="J14" s="11">
        <f>Tabla1[[#This Row],[Base Imponible]]*Tabla1[[#This Row],[I.V.A.]]</f>
        <v>0</v>
      </c>
      <c r="K14" s="56">
        <f>SUM(Tabla1[[#This Row],[Base Imponible]],Tabla1[[#This Row],[Importe]])</f>
        <v>0</v>
      </c>
      <c r="L14" s="53"/>
      <c r="M14" s="14"/>
      <c r="N14" s="15"/>
      <c r="O14" s="13" t="e">
        <f>Tabla1[[#This Row],[Importe imputado al proyecto/activ.]]/Tabla1[[#This Row],[Importe Total]]</f>
        <v>#DIV/0!</v>
      </c>
      <c r="P14" s="62"/>
      <c r="Q14" s="63" t="e">
        <f>Tabla1[[#This Row],[Importe imputado a la subvención]]/Tabla1[[#This Row],[Importe Total]]</f>
        <v>#DIV/0!</v>
      </c>
    </row>
    <row r="15" spans="1:19" ht="18" customHeight="1" x14ac:dyDescent="0.3">
      <c r="A15" s="5" t="str">
        <f>IF(B15="","",COUNTA($B$8:B15))</f>
        <v/>
      </c>
      <c r="B15" s="6"/>
      <c r="C15" s="7"/>
      <c r="D15" s="8"/>
      <c r="E15" s="8"/>
      <c r="F15" s="7"/>
      <c r="G15" s="7"/>
      <c r="H15" s="9"/>
      <c r="I15" s="10"/>
      <c r="J15" s="11">
        <f>Tabla1[[#This Row],[Base Imponible]]*Tabla1[[#This Row],[I.V.A.]]</f>
        <v>0</v>
      </c>
      <c r="K15" s="56">
        <f>SUM(Tabla1[[#This Row],[Base Imponible]],Tabla1[[#This Row],[Importe]])</f>
        <v>0</v>
      </c>
      <c r="L15" s="53"/>
      <c r="M15" s="14"/>
      <c r="N15" s="15"/>
      <c r="O15" s="13" t="e">
        <f>Tabla1[[#This Row],[Importe imputado al proyecto/activ.]]/Tabla1[[#This Row],[Importe Total]]</f>
        <v>#DIV/0!</v>
      </c>
      <c r="P15" s="62"/>
      <c r="Q15" s="63" t="e">
        <f>Tabla1[[#This Row],[Importe imputado a la subvención]]/Tabla1[[#This Row],[Importe Total]]</f>
        <v>#DIV/0!</v>
      </c>
    </row>
    <row r="16" spans="1:19" ht="18" customHeight="1" x14ac:dyDescent="0.3">
      <c r="A16" s="5" t="str">
        <f>IF(B16="","",COUNTA($B$8:B16))</f>
        <v/>
      </c>
      <c r="B16" s="6"/>
      <c r="C16" s="7"/>
      <c r="D16" s="8"/>
      <c r="E16" s="8"/>
      <c r="F16" s="7"/>
      <c r="G16" s="7"/>
      <c r="H16" s="9"/>
      <c r="I16" s="10"/>
      <c r="J16" s="11">
        <f>Tabla1[[#This Row],[Base Imponible]]*Tabla1[[#This Row],[I.V.A.]]</f>
        <v>0</v>
      </c>
      <c r="K16" s="56">
        <f>SUM(Tabla1[[#This Row],[Base Imponible]],Tabla1[[#This Row],[Importe]])</f>
        <v>0</v>
      </c>
      <c r="L16" s="53"/>
      <c r="M16" s="14"/>
      <c r="N16" s="15"/>
      <c r="O16" s="13" t="e">
        <f>Tabla1[[#This Row],[Importe imputado al proyecto/activ.]]/Tabla1[[#This Row],[Importe Total]]</f>
        <v>#DIV/0!</v>
      </c>
      <c r="P16" s="62"/>
      <c r="Q16" s="63" t="e">
        <f>Tabla1[[#This Row],[Importe imputado a la subvención]]/Tabla1[[#This Row],[Importe Total]]</f>
        <v>#DIV/0!</v>
      </c>
    </row>
    <row r="17" spans="1:17" ht="18" customHeight="1" x14ac:dyDescent="0.3">
      <c r="A17" s="5" t="str">
        <f>IF(B17="","",COUNTA($B$8:B17))</f>
        <v/>
      </c>
      <c r="B17" s="6"/>
      <c r="C17" s="7"/>
      <c r="D17" s="8"/>
      <c r="E17" s="8"/>
      <c r="F17" s="7"/>
      <c r="G17" s="7"/>
      <c r="H17" s="9"/>
      <c r="I17" s="10"/>
      <c r="J17" s="11">
        <f>Tabla1[[#This Row],[Base Imponible]]*Tabla1[[#This Row],[I.V.A.]]</f>
        <v>0</v>
      </c>
      <c r="K17" s="56">
        <f>SUM(Tabla1[[#This Row],[Base Imponible]],Tabla1[[#This Row],[Importe]])</f>
        <v>0</v>
      </c>
      <c r="L17" s="53"/>
      <c r="M17" s="14"/>
      <c r="N17" s="15"/>
      <c r="O17" s="13" t="e">
        <f>Tabla1[[#This Row],[Importe imputado al proyecto/activ.]]/Tabla1[[#This Row],[Importe Total]]</f>
        <v>#DIV/0!</v>
      </c>
      <c r="P17" s="62"/>
      <c r="Q17" s="63" t="e">
        <f>Tabla1[[#This Row],[Importe imputado a la subvención]]/Tabla1[[#This Row],[Importe Total]]</f>
        <v>#DIV/0!</v>
      </c>
    </row>
    <row r="18" spans="1:17" ht="18" customHeight="1" x14ac:dyDescent="0.3">
      <c r="A18" s="5" t="str">
        <f>IF(B18="","",COUNTA($B$8:B18))</f>
        <v/>
      </c>
      <c r="B18" s="6"/>
      <c r="C18" s="7"/>
      <c r="D18" s="8"/>
      <c r="E18" s="8"/>
      <c r="F18" s="7"/>
      <c r="G18" s="7"/>
      <c r="H18" s="9"/>
      <c r="I18" s="10"/>
      <c r="J18" s="11">
        <f>Tabla1[[#This Row],[Base Imponible]]*Tabla1[[#This Row],[I.V.A.]]</f>
        <v>0</v>
      </c>
      <c r="K18" s="56">
        <f>SUM(Tabla1[[#This Row],[Base Imponible]],Tabla1[[#This Row],[Importe]])</f>
        <v>0</v>
      </c>
      <c r="L18" s="53"/>
      <c r="M18" s="14"/>
      <c r="N18" s="15"/>
      <c r="O18" s="13" t="e">
        <f>Tabla1[[#This Row],[Importe imputado al proyecto/activ.]]/Tabla1[[#This Row],[Importe Total]]</f>
        <v>#DIV/0!</v>
      </c>
      <c r="P18" s="62"/>
      <c r="Q18" s="63" t="e">
        <f>Tabla1[[#This Row],[Importe imputado a la subvención]]/Tabla1[[#This Row],[Importe Total]]</f>
        <v>#DIV/0!</v>
      </c>
    </row>
    <row r="19" spans="1:17" ht="18" customHeight="1" x14ac:dyDescent="0.3">
      <c r="A19" s="5" t="str">
        <f>IF(B19="","",COUNTA($B$8:B19))</f>
        <v/>
      </c>
      <c r="B19" s="6"/>
      <c r="C19" s="7"/>
      <c r="D19" s="8"/>
      <c r="E19" s="8"/>
      <c r="F19" s="7"/>
      <c r="G19" s="7"/>
      <c r="H19" s="9"/>
      <c r="I19" s="10"/>
      <c r="J19" s="11">
        <f>Tabla1[[#This Row],[Base Imponible]]*Tabla1[[#This Row],[I.V.A.]]</f>
        <v>0</v>
      </c>
      <c r="K19" s="56">
        <f>SUM(Tabla1[[#This Row],[Base Imponible]],Tabla1[[#This Row],[Importe]])</f>
        <v>0</v>
      </c>
      <c r="L19" s="53"/>
      <c r="M19" s="14"/>
      <c r="N19" s="15"/>
      <c r="O19" s="13" t="e">
        <f>Tabla1[[#This Row],[Importe imputado al proyecto/activ.]]/Tabla1[[#This Row],[Importe Total]]</f>
        <v>#DIV/0!</v>
      </c>
      <c r="P19" s="62"/>
      <c r="Q19" s="63" t="e">
        <f>Tabla1[[#This Row],[Importe imputado a la subvención]]/Tabla1[[#This Row],[Importe Total]]</f>
        <v>#DIV/0!</v>
      </c>
    </row>
    <row r="20" spans="1:17" ht="18" customHeight="1" x14ac:dyDescent="0.3">
      <c r="A20" s="5" t="str">
        <f>IF(B20="","",COUNTA($B$8:B20))</f>
        <v/>
      </c>
      <c r="B20" s="6"/>
      <c r="C20" s="7"/>
      <c r="D20" s="8"/>
      <c r="E20" s="8"/>
      <c r="F20" s="7"/>
      <c r="G20" s="7"/>
      <c r="H20" s="9"/>
      <c r="I20" s="10"/>
      <c r="J20" s="11">
        <f>Tabla1[[#This Row],[Base Imponible]]*Tabla1[[#This Row],[I.V.A.]]</f>
        <v>0</v>
      </c>
      <c r="K20" s="56">
        <f>SUM(Tabla1[[#This Row],[Base Imponible]],Tabla1[[#This Row],[Importe]])</f>
        <v>0</v>
      </c>
      <c r="L20" s="53"/>
      <c r="M20" s="14"/>
      <c r="N20" s="15"/>
      <c r="O20" s="13" t="e">
        <f>Tabla1[[#This Row],[Importe imputado al proyecto/activ.]]/Tabla1[[#This Row],[Importe Total]]</f>
        <v>#DIV/0!</v>
      </c>
      <c r="P20" s="62"/>
      <c r="Q20" s="63" t="e">
        <f>Tabla1[[#This Row],[Importe imputado a la subvención]]/Tabla1[[#This Row],[Importe Total]]</f>
        <v>#DIV/0!</v>
      </c>
    </row>
    <row r="21" spans="1:17" ht="18" customHeight="1" x14ac:dyDescent="0.3">
      <c r="A21" s="5" t="str">
        <f>IF(B21="","",COUNTA($B$8:B21))</f>
        <v/>
      </c>
      <c r="B21" s="6"/>
      <c r="C21" s="7"/>
      <c r="D21" s="8"/>
      <c r="E21" s="8"/>
      <c r="F21" s="7"/>
      <c r="G21" s="7"/>
      <c r="H21" s="9"/>
      <c r="I21" s="10"/>
      <c r="J21" s="11">
        <f>Tabla1[[#This Row],[Base Imponible]]*Tabla1[[#This Row],[I.V.A.]]</f>
        <v>0</v>
      </c>
      <c r="K21" s="56">
        <f>SUM(Tabla1[[#This Row],[Base Imponible]],Tabla1[[#This Row],[Importe]])</f>
        <v>0</v>
      </c>
      <c r="L21" s="53"/>
      <c r="M21" s="14"/>
      <c r="N21" s="15"/>
      <c r="O21" s="13" t="e">
        <f>Tabla1[[#This Row],[Importe imputado al proyecto/activ.]]/Tabla1[[#This Row],[Importe Total]]</f>
        <v>#DIV/0!</v>
      </c>
      <c r="P21" s="62"/>
      <c r="Q21" s="63" t="e">
        <f>Tabla1[[#This Row],[Importe imputado a la subvención]]/Tabla1[[#This Row],[Importe Total]]</f>
        <v>#DIV/0!</v>
      </c>
    </row>
    <row r="22" spans="1:17" ht="18" customHeight="1" x14ac:dyDescent="0.3">
      <c r="A22" s="5" t="str">
        <f>IF(B22="","",COUNTA($B$8:B22))</f>
        <v/>
      </c>
      <c r="B22" s="6"/>
      <c r="C22" s="7"/>
      <c r="D22" s="8"/>
      <c r="E22" s="8"/>
      <c r="F22" s="7"/>
      <c r="G22" s="7"/>
      <c r="H22" s="9"/>
      <c r="I22" s="10"/>
      <c r="J22" s="11">
        <f>Tabla1[[#This Row],[Base Imponible]]*Tabla1[[#This Row],[I.V.A.]]</f>
        <v>0</v>
      </c>
      <c r="K22" s="56">
        <f>SUM(Tabla1[[#This Row],[Base Imponible]],Tabla1[[#This Row],[Importe]])</f>
        <v>0</v>
      </c>
      <c r="L22" s="53"/>
      <c r="M22" s="14"/>
      <c r="N22" s="15"/>
      <c r="O22" s="13" t="e">
        <f>Tabla1[[#This Row],[Importe imputado al proyecto/activ.]]/Tabla1[[#This Row],[Importe Total]]</f>
        <v>#DIV/0!</v>
      </c>
      <c r="P22" s="62"/>
      <c r="Q22" s="63" t="e">
        <f>Tabla1[[#This Row],[Importe imputado a la subvención]]/Tabla1[[#This Row],[Importe Total]]</f>
        <v>#DIV/0!</v>
      </c>
    </row>
    <row r="23" spans="1:17" ht="18" customHeight="1" x14ac:dyDescent="0.3">
      <c r="A23" s="5" t="str">
        <f>IF(B23="","",COUNTA($B$8:B23))</f>
        <v/>
      </c>
      <c r="B23" s="6"/>
      <c r="C23" s="7"/>
      <c r="D23" s="8"/>
      <c r="E23" s="8"/>
      <c r="F23" s="7"/>
      <c r="G23" s="7"/>
      <c r="H23" s="9"/>
      <c r="I23" s="10"/>
      <c r="J23" s="11">
        <f>Tabla1[[#This Row],[Base Imponible]]*Tabla1[[#This Row],[I.V.A.]]</f>
        <v>0</v>
      </c>
      <c r="K23" s="56">
        <f>SUM(Tabla1[[#This Row],[Base Imponible]],Tabla1[[#This Row],[Importe]])</f>
        <v>0</v>
      </c>
      <c r="L23" s="53"/>
      <c r="M23" s="14"/>
      <c r="N23" s="15"/>
      <c r="O23" s="13" t="e">
        <f>Tabla1[[#This Row],[Importe imputado al proyecto/activ.]]/Tabla1[[#This Row],[Importe Total]]</f>
        <v>#DIV/0!</v>
      </c>
      <c r="P23" s="62"/>
      <c r="Q23" s="63" t="e">
        <f>Tabla1[[#This Row],[Importe imputado a la subvención]]/Tabla1[[#This Row],[Importe Total]]</f>
        <v>#DIV/0!</v>
      </c>
    </row>
    <row r="24" spans="1:17" ht="18" customHeight="1" x14ac:dyDescent="0.3">
      <c r="A24" s="5" t="str">
        <f>IF(B24="","",COUNTA($B$8:B24))</f>
        <v/>
      </c>
      <c r="B24" s="6"/>
      <c r="C24" s="7"/>
      <c r="D24" s="8"/>
      <c r="E24" s="8"/>
      <c r="F24" s="7"/>
      <c r="G24" s="7"/>
      <c r="H24" s="9"/>
      <c r="I24" s="10"/>
      <c r="J24" s="11">
        <f>Tabla1[[#This Row],[Base Imponible]]*Tabla1[[#This Row],[I.V.A.]]</f>
        <v>0</v>
      </c>
      <c r="K24" s="56">
        <f>SUM(Tabla1[[#This Row],[Base Imponible]],Tabla1[[#This Row],[Importe]])</f>
        <v>0</v>
      </c>
      <c r="L24" s="53"/>
      <c r="M24" s="14"/>
      <c r="N24" s="15"/>
      <c r="O24" s="13" t="e">
        <f>Tabla1[[#This Row],[Importe imputado al proyecto/activ.]]/Tabla1[[#This Row],[Importe Total]]</f>
        <v>#DIV/0!</v>
      </c>
      <c r="P24" s="62"/>
      <c r="Q24" s="63" t="e">
        <f>Tabla1[[#This Row],[Importe imputado a la subvención]]/Tabla1[[#This Row],[Importe Total]]</f>
        <v>#DIV/0!</v>
      </c>
    </row>
    <row r="25" spans="1:17" ht="18" customHeight="1" x14ac:dyDescent="0.3">
      <c r="A25" s="5" t="str">
        <f>IF(B25="","",COUNTA($B$8:B25))</f>
        <v/>
      </c>
      <c r="B25" s="6"/>
      <c r="C25" s="7"/>
      <c r="D25" s="8"/>
      <c r="E25" s="8"/>
      <c r="F25" s="7"/>
      <c r="G25" s="7"/>
      <c r="H25" s="9"/>
      <c r="I25" s="10"/>
      <c r="J25" s="11">
        <f>Tabla1[[#This Row],[Base Imponible]]*Tabla1[[#This Row],[I.V.A.]]</f>
        <v>0</v>
      </c>
      <c r="K25" s="56">
        <f>SUM(Tabla1[[#This Row],[Base Imponible]],Tabla1[[#This Row],[Importe]])</f>
        <v>0</v>
      </c>
      <c r="L25" s="53"/>
      <c r="M25" s="14"/>
      <c r="N25" s="15"/>
      <c r="O25" s="13" t="e">
        <f>Tabla1[[#This Row],[Importe imputado al proyecto/activ.]]/Tabla1[[#This Row],[Importe Total]]</f>
        <v>#DIV/0!</v>
      </c>
      <c r="P25" s="62"/>
      <c r="Q25" s="63" t="e">
        <f>Tabla1[[#This Row],[Importe imputado a la subvención]]/Tabla1[[#This Row],[Importe Total]]</f>
        <v>#DIV/0!</v>
      </c>
    </row>
    <row r="26" spans="1:17" ht="18" customHeight="1" x14ac:dyDescent="0.3">
      <c r="A26" s="5" t="str">
        <f>IF(B26="","",COUNTA($B$8:B26))</f>
        <v/>
      </c>
      <c r="B26" s="6"/>
      <c r="C26" s="7"/>
      <c r="D26" s="8"/>
      <c r="E26" s="8"/>
      <c r="F26" s="7"/>
      <c r="G26" s="7"/>
      <c r="H26" s="9"/>
      <c r="I26" s="10"/>
      <c r="J26" s="11">
        <f>Tabla1[[#This Row],[Base Imponible]]*Tabla1[[#This Row],[I.V.A.]]</f>
        <v>0</v>
      </c>
      <c r="K26" s="56">
        <f>SUM(Tabla1[[#This Row],[Base Imponible]],Tabla1[[#This Row],[Importe]])</f>
        <v>0</v>
      </c>
      <c r="L26" s="53"/>
      <c r="M26" s="14"/>
      <c r="N26" s="15"/>
      <c r="O26" s="13" t="e">
        <f>Tabla1[[#This Row],[Importe imputado al proyecto/activ.]]/Tabla1[[#This Row],[Importe Total]]</f>
        <v>#DIV/0!</v>
      </c>
      <c r="P26" s="62"/>
      <c r="Q26" s="63" t="e">
        <f>Tabla1[[#This Row],[Importe imputado a la subvención]]/Tabla1[[#This Row],[Importe Total]]</f>
        <v>#DIV/0!</v>
      </c>
    </row>
    <row r="27" spans="1:17" ht="18" customHeight="1" x14ac:dyDescent="0.3">
      <c r="A27" s="5" t="str">
        <f>IF(B27="","",COUNTA($B$8:B27))</f>
        <v/>
      </c>
      <c r="B27" s="6"/>
      <c r="C27" s="7"/>
      <c r="D27" s="8"/>
      <c r="E27" s="8"/>
      <c r="F27" s="7"/>
      <c r="G27" s="7"/>
      <c r="H27" s="9"/>
      <c r="I27" s="10"/>
      <c r="J27" s="11">
        <f>Tabla1[[#This Row],[Base Imponible]]*Tabla1[[#This Row],[I.V.A.]]</f>
        <v>0</v>
      </c>
      <c r="K27" s="56">
        <f>SUM(Tabla1[[#This Row],[Base Imponible]],Tabla1[[#This Row],[Importe]])</f>
        <v>0</v>
      </c>
      <c r="L27" s="53"/>
      <c r="M27" s="14"/>
      <c r="N27" s="15"/>
      <c r="O27" s="13" t="e">
        <f>Tabla1[[#This Row],[Importe imputado al proyecto/activ.]]/Tabla1[[#This Row],[Importe Total]]</f>
        <v>#DIV/0!</v>
      </c>
      <c r="P27" s="62"/>
      <c r="Q27" s="63" t="e">
        <f>Tabla1[[#This Row],[Importe imputado a la subvención]]/Tabla1[[#This Row],[Importe Total]]</f>
        <v>#DIV/0!</v>
      </c>
    </row>
    <row r="28" spans="1:17" ht="18" customHeight="1" x14ac:dyDescent="0.3">
      <c r="A28" s="5" t="str">
        <f>IF(B28="","",COUNTA($B$8:B28))</f>
        <v/>
      </c>
      <c r="B28" s="6"/>
      <c r="C28" s="7"/>
      <c r="D28" s="8"/>
      <c r="E28" s="8"/>
      <c r="F28" s="7"/>
      <c r="G28" s="7"/>
      <c r="H28" s="9"/>
      <c r="I28" s="10"/>
      <c r="J28" s="11">
        <f>Tabla1[[#This Row],[Base Imponible]]*Tabla1[[#This Row],[I.V.A.]]</f>
        <v>0</v>
      </c>
      <c r="K28" s="56">
        <f>SUM(Tabla1[[#This Row],[Base Imponible]],Tabla1[[#This Row],[Importe]])</f>
        <v>0</v>
      </c>
      <c r="L28" s="53"/>
      <c r="M28" s="14"/>
      <c r="N28" s="15"/>
      <c r="O28" s="13" t="e">
        <f>Tabla1[[#This Row],[Importe imputado al proyecto/activ.]]/Tabla1[[#This Row],[Importe Total]]</f>
        <v>#DIV/0!</v>
      </c>
      <c r="P28" s="62"/>
      <c r="Q28" s="63" t="e">
        <f>Tabla1[[#This Row],[Importe imputado a la subvención]]/Tabla1[[#This Row],[Importe Total]]</f>
        <v>#DIV/0!</v>
      </c>
    </row>
    <row r="29" spans="1:17" ht="18" customHeight="1" x14ac:dyDescent="0.3">
      <c r="A29" s="5" t="str">
        <f>IF(B29="","",COUNTA($B$8:B29))</f>
        <v/>
      </c>
      <c r="B29" s="6"/>
      <c r="C29" s="7"/>
      <c r="D29" s="8"/>
      <c r="E29" s="8"/>
      <c r="F29" s="7"/>
      <c r="G29" s="7"/>
      <c r="H29" s="9"/>
      <c r="I29" s="10"/>
      <c r="J29" s="11">
        <f>Tabla1[[#This Row],[Base Imponible]]*Tabla1[[#This Row],[I.V.A.]]</f>
        <v>0</v>
      </c>
      <c r="K29" s="56">
        <f>SUM(Tabla1[[#This Row],[Base Imponible]],Tabla1[[#This Row],[Importe]])</f>
        <v>0</v>
      </c>
      <c r="L29" s="53"/>
      <c r="M29" s="14"/>
      <c r="N29" s="15"/>
      <c r="O29" s="13" t="e">
        <f>Tabla1[[#This Row],[Importe imputado al proyecto/activ.]]/Tabla1[[#This Row],[Importe Total]]</f>
        <v>#DIV/0!</v>
      </c>
      <c r="P29" s="62"/>
      <c r="Q29" s="63" t="e">
        <f>Tabla1[[#This Row],[Importe imputado a la subvención]]/Tabla1[[#This Row],[Importe Total]]</f>
        <v>#DIV/0!</v>
      </c>
    </row>
    <row r="30" spans="1:17" ht="18" customHeight="1" x14ac:dyDescent="0.3">
      <c r="A30" s="5" t="str">
        <f>IF(B30="","",COUNTA($B$8:B30))</f>
        <v/>
      </c>
      <c r="B30" s="6"/>
      <c r="C30" s="7"/>
      <c r="D30" s="8"/>
      <c r="E30" s="8"/>
      <c r="F30" s="7"/>
      <c r="G30" s="7"/>
      <c r="H30" s="9"/>
      <c r="I30" s="10"/>
      <c r="J30" s="11">
        <f>Tabla1[[#This Row],[Base Imponible]]*Tabla1[[#This Row],[I.V.A.]]</f>
        <v>0</v>
      </c>
      <c r="K30" s="56">
        <f>SUM(Tabla1[[#This Row],[Base Imponible]],Tabla1[[#This Row],[Importe]])</f>
        <v>0</v>
      </c>
      <c r="L30" s="53"/>
      <c r="M30" s="14"/>
      <c r="N30" s="15"/>
      <c r="O30" s="13" t="e">
        <f>Tabla1[[#This Row],[Importe imputado al proyecto/activ.]]/Tabla1[[#This Row],[Importe Total]]</f>
        <v>#DIV/0!</v>
      </c>
      <c r="P30" s="62"/>
      <c r="Q30" s="63" t="e">
        <f>Tabla1[[#This Row],[Importe imputado a la subvención]]/Tabla1[[#This Row],[Importe Total]]</f>
        <v>#DIV/0!</v>
      </c>
    </row>
    <row r="31" spans="1:17" ht="18" customHeight="1" x14ac:dyDescent="0.3">
      <c r="A31" s="5" t="str">
        <f>IF(B31="","",COUNTA($B$8:B31))</f>
        <v/>
      </c>
      <c r="B31" s="6"/>
      <c r="C31" s="7"/>
      <c r="D31" s="8"/>
      <c r="E31" s="8"/>
      <c r="F31" s="7"/>
      <c r="G31" s="7"/>
      <c r="H31" s="9"/>
      <c r="I31" s="10"/>
      <c r="J31" s="11">
        <f>Tabla1[[#This Row],[Base Imponible]]*Tabla1[[#This Row],[I.V.A.]]</f>
        <v>0</v>
      </c>
      <c r="K31" s="56">
        <f>SUM(Tabla1[[#This Row],[Base Imponible]],Tabla1[[#This Row],[Importe]])</f>
        <v>0</v>
      </c>
      <c r="L31" s="53"/>
      <c r="M31" s="14"/>
      <c r="N31" s="15"/>
      <c r="O31" s="13" t="e">
        <f>Tabla1[[#This Row],[Importe imputado al proyecto/activ.]]/Tabla1[[#This Row],[Importe Total]]</f>
        <v>#DIV/0!</v>
      </c>
      <c r="P31" s="62"/>
      <c r="Q31" s="63" t="e">
        <f>Tabla1[[#This Row],[Importe imputado a la subvención]]/Tabla1[[#This Row],[Importe Total]]</f>
        <v>#DIV/0!</v>
      </c>
    </row>
    <row r="32" spans="1:17" ht="18" customHeight="1" x14ac:dyDescent="0.3">
      <c r="A32" s="5" t="str">
        <f>IF(B32="","",COUNTA($B$8:B32))</f>
        <v/>
      </c>
      <c r="B32" s="6"/>
      <c r="C32" s="7"/>
      <c r="D32" s="8"/>
      <c r="E32" s="8"/>
      <c r="F32" s="7"/>
      <c r="G32" s="7"/>
      <c r="H32" s="9"/>
      <c r="I32" s="10"/>
      <c r="J32" s="11">
        <f>Tabla1[[#This Row],[Base Imponible]]*Tabla1[[#This Row],[I.V.A.]]</f>
        <v>0</v>
      </c>
      <c r="K32" s="56">
        <f>SUM(Tabla1[[#This Row],[Base Imponible]],Tabla1[[#This Row],[Importe]])</f>
        <v>0</v>
      </c>
      <c r="L32" s="53"/>
      <c r="M32" s="14"/>
      <c r="N32" s="15"/>
      <c r="O32" s="13" t="e">
        <f>Tabla1[[#This Row],[Importe imputado al proyecto/activ.]]/Tabla1[[#This Row],[Importe Total]]</f>
        <v>#DIV/0!</v>
      </c>
      <c r="P32" s="62"/>
      <c r="Q32" s="63" t="e">
        <f>Tabla1[[#This Row],[Importe imputado a la subvención]]/Tabla1[[#This Row],[Importe Total]]</f>
        <v>#DIV/0!</v>
      </c>
    </row>
    <row r="33" spans="1:17" ht="18" customHeight="1" x14ac:dyDescent="0.3">
      <c r="A33" s="5" t="str">
        <f>IF(B33="","",COUNTA($B$8:B33))</f>
        <v/>
      </c>
      <c r="B33" s="6"/>
      <c r="C33" s="7"/>
      <c r="D33" s="8"/>
      <c r="E33" s="8"/>
      <c r="F33" s="7"/>
      <c r="G33" s="7"/>
      <c r="H33" s="9"/>
      <c r="I33" s="10"/>
      <c r="J33" s="11">
        <f>Tabla1[[#This Row],[Base Imponible]]*Tabla1[[#This Row],[I.V.A.]]</f>
        <v>0</v>
      </c>
      <c r="K33" s="56">
        <f>SUM(Tabla1[[#This Row],[Base Imponible]],Tabla1[[#This Row],[Importe]])</f>
        <v>0</v>
      </c>
      <c r="L33" s="53"/>
      <c r="M33" s="14"/>
      <c r="N33" s="15"/>
      <c r="O33" s="13" t="e">
        <f>Tabla1[[#This Row],[Importe imputado al proyecto/activ.]]/Tabla1[[#This Row],[Importe Total]]</f>
        <v>#DIV/0!</v>
      </c>
      <c r="P33" s="62"/>
      <c r="Q33" s="63" t="e">
        <f>Tabla1[[#This Row],[Importe imputado a la subvención]]/Tabla1[[#This Row],[Importe Total]]</f>
        <v>#DIV/0!</v>
      </c>
    </row>
    <row r="34" spans="1:17" ht="18" customHeight="1" x14ac:dyDescent="0.3">
      <c r="A34" s="5" t="str">
        <f>IF(B34="","",COUNTA($B$8:B34))</f>
        <v/>
      </c>
      <c r="B34" s="6"/>
      <c r="C34" s="7"/>
      <c r="D34" s="8"/>
      <c r="E34" s="8"/>
      <c r="F34" s="7"/>
      <c r="G34" s="7"/>
      <c r="H34" s="9"/>
      <c r="I34" s="10"/>
      <c r="J34" s="11">
        <f>Tabla1[[#This Row],[Base Imponible]]*Tabla1[[#This Row],[I.V.A.]]</f>
        <v>0</v>
      </c>
      <c r="K34" s="56">
        <f>SUM(Tabla1[[#This Row],[Base Imponible]],Tabla1[[#This Row],[Importe]])</f>
        <v>0</v>
      </c>
      <c r="L34" s="53"/>
      <c r="M34" s="14"/>
      <c r="N34" s="15"/>
      <c r="O34" s="13" t="e">
        <f>Tabla1[[#This Row],[Importe imputado al proyecto/activ.]]/Tabla1[[#This Row],[Importe Total]]</f>
        <v>#DIV/0!</v>
      </c>
      <c r="P34" s="62"/>
      <c r="Q34" s="63" t="e">
        <f>Tabla1[[#This Row],[Importe imputado a la subvención]]/Tabla1[[#This Row],[Importe Total]]</f>
        <v>#DIV/0!</v>
      </c>
    </row>
    <row r="35" spans="1:17" ht="18" customHeight="1" x14ac:dyDescent="0.3">
      <c r="A35" s="5" t="str">
        <f>IF(B35="","",COUNTA($B$8:B35))</f>
        <v/>
      </c>
      <c r="B35" s="6"/>
      <c r="C35" s="7"/>
      <c r="D35" s="8"/>
      <c r="E35" s="8"/>
      <c r="F35" s="7"/>
      <c r="G35" s="7"/>
      <c r="H35" s="9"/>
      <c r="I35" s="10"/>
      <c r="J35" s="11">
        <f>Tabla1[[#This Row],[Base Imponible]]*Tabla1[[#This Row],[I.V.A.]]</f>
        <v>0</v>
      </c>
      <c r="K35" s="56">
        <f>SUM(Tabla1[[#This Row],[Base Imponible]],Tabla1[[#This Row],[Importe]])</f>
        <v>0</v>
      </c>
      <c r="L35" s="53"/>
      <c r="M35" s="14"/>
      <c r="N35" s="15"/>
      <c r="O35" s="13" t="e">
        <f>Tabla1[[#This Row],[Importe imputado al proyecto/activ.]]/Tabla1[[#This Row],[Importe Total]]</f>
        <v>#DIV/0!</v>
      </c>
      <c r="P35" s="62"/>
      <c r="Q35" s="63" t="e">
        <f>Tabla1[[#This Row],[Importe imputado a la subvención]]/Tabla1[[#This Row],[Importe Total]]</f>
        <v>#DIV/0!</v>
      </c>
    </row>
    <row r="36" spans="1:17" ht="18" customHeight="1" x14ac:dyDescent="0.3">
      <c r="A36" s="5" t="str">
        <f>IF(B36="","",COUNTA($B$8:B36))</f>
        <v/>
      </c>
      <c r="B36" s="6"/>
      <c r="C36" s="7"/>
      <c r="D36" s="8"/>
      <c r="E36" s="8"/>
      <c r="F36" s="7"/>
      <c r="G36" s="7"/>
      <c r="H36" s="9"/>
      <c r="I36" s="10"/>
      <c r="J36" s="11">
        <f>Tabla1[[#This Row],[Base Imponible]]*Tabla1[[#This Row],[I.V.A.]]</f>
        <v>0</v>
      </c>
      <c r="K36" s="56">
        <f>SUM(Tabla1[[#This Row],[Base Imponible]],Tabla1[[#This Row],[Importe]])</f>
        <v>0</v>
      </c>
      <c r="L36" s="53"/>
      <c r="M36" s="14"/>
      <c r="N36" s="15"/>
      <c r="O36" s="13" t="e">
        <f>Tabla1[[#This Row],[Importe imputado al proyecto/activ.]]/Tabla1[[#This Row],[Importe Total]]</f>
        <v>#DIV/0!</v>
      </c>
      <c r="P36" s="62"/>
      <c r="Q36" s="63" t="e">
        <f>Tabla1[[#This Row],[Importe imputado a la subvención]]/Tabla1[[#This Row],[Importe Total]]</f>
        <v>#DIV/0!</v>
      </c>
    </row>
    <row r="37" spans="1:17" ht="18" customHeight="1" x14ac:dyDescent="0.3">
      <c r="A37" s="5" t="str">
        <f>IF(B37="","",COUNTA($B$8:B37))</f>
        <v/>
      </c>
      <c r="B37" s="6"/>
      <c r="C37" s="7"/>
      <c r="D37" s="8"/>
      <c r="E37" s="8"/>
      <c r="F37" s="7"/>
      <c r="G37" s="7"/>
      <c r="H37" s="9"/>
      <c r="I37" s="10"/>
      <c r="J37" s="11">
        <f>Tabla1[[#This Row],[Base Imponible]]*Tabla1[[#This Row],[I.V.A.]]</f>
        <v>0</v>
      </c>
      <c r="K37" s="56">
        <f>SUM(Tabla1[[#This Row],[Base Imponible]],Tabla1[[#This Row],[Importe]])</f>
        <v>0</v>
      </c>
      <c r="L37" s="53"/>
      <c r="M37" s="14"/>
      <c r="N37" s="15"/>
      <c r="O37" s="13" t="e">
        <f>Tabla1[[#This Row],[Importe imputado al proyecto/activ.]]/Tabla1[[#This Row],[Importe Total]]</f>
        <v>#DIV/0!</v>
      </c>
      <c r="P37" s="62"/>
      <c r="Q37" s="63" t="e">
        <f>Tabla1[[#This Row],[Importe imputado a la subvención]]/Tabla1[[#This Row],[Importe Total]]</f>
        <v>#DIV/0!</v>
      </c>
    </row>
    <row r="38" spans="1:17" ht="18" customHeight="1" x14ac:dyDescent="0.3">
      <c r="A38" s="5" t="str">
        <f>IF(B38="","",COUNTA($B$8:B38))</f>
        <v/>
      </c>
      <c r="B38" s="6"/>
      <c r="C38" s="7"/>
      <c r="D38" s="8"/>
      <c r="E38" s="8"/>
      <c r="F38" s="7"/>
      <c r="G38" s="7"/>
      <c r="H38" s="9"/>
      <c r="I38" s="10"/>
      <c r="J38" s="11">
        <f>Tabla1[[#This Row],[Base Imponible]]*Tabla1[[#This Row],[I.V.A.]]</f>
        <v>0</v>
      </c>
      <c r="K38" s="56">
        <f>SUM(Tabla1[[#This Row],[Base Imponible]],Tabla1[[#This Row],[Importe]])</f>
        <v>0</v>
      </c>
      <c r="L38" s="53"/>
      <c r="M38" s="14"/>
      <c r="N38" s="15"/>
      <c r="O38" s="13" t="e">
        <f>Tabla1[[#This Row],[Importe imputado al proyecto/activ.]]/Tabla1[[#This Row],[Importe Total]]</f>
        <v>#DIV/0!</v>
      </c>
      <c r="P38" s="62"/>
      <c r="Q38" s="63" t="e">
        <f>Tabla1[[#This Row],[Importe imputado a la subvención]]/Tabla1[[#This Row],[Importe Total]]</f>
        <v>#DIV/0!</v>
      </c>
    </row>
    <row r="39" spans="1:17" ht="18" customHeight="1" x14ac:dyDescent="0.3">
      <c r="A39" s="5" t="str">
        <f>IF(B39="","",COUNTA($B$8:B39))</f>
        <v/>
      </c>
      <c r="B39" s="6"/>
      <c r="C39" s="7"/>
      <c r="D39" s="8"/>
      <c r="E39" s="8"/>
      <c r="F39" s="7"/>
      <c r="G39" s="7"/>
      <c r="H39" s="9"/>
      <c r="I39" s="10"/>
      <c r="J39" s="11">
        <f>Tabla1[[#This Row],[Base Imponible]]*Tabla1[[#This Row],[I.V.A.]]</f>
        <v>0</v>
      </c>
      <c r="K39" s="56">
        <f>SUM(Tabla1[[#This Row],[Base Imponible]],Tabla1[[#This Row],[Importe]])</f>
        <v>0</v>
      </c>
      <c r="L39" s="53"/>
      <c r="M39" s="14"/>
      <c r="N39" s="15"/>
      <c r="O39" s="13" t="e">
        <f>Tabla1[[#This Row],[Importe imputado al proyecto/activ.]]/Tabla1[[#This Row],[Importe Total]]</f>
        <v>#DIV/0!</v>
      </c>
      <c r="P39" s="62"/>
      <c r="Q39" s="63" t="e">
        <f>Tabla1[[#This Row],[Importe imputado a la subvención]]/Tabla1[[#This Row],[Importe Total]]</f>
        <v>#DIV/0!</v>
      </c>
    </row>
    <row r="40" spans="1:17" ht="18" customHeight="1" x14ac:dyDescent="0.3">
      <c r="A40" s="5" t="str">
        <f>IF(B40="","",COUNTA($B$8:B40))</f>
        <v/>
      </c>
      <c r="B40" s="6"/>
      <c r="C40" s="7"/>
      <c r="D40" s="8"/>
      <c r="E40" s="8"/>
      <c r="F40" s="7"/>
      <c r="G40" s="7"/>
      <c r="H40" s="9"/>
      <c r="I40" s="10"/>
      <c r="J40" s="11">
        <f>Tabla1[[#This Row],[Base Imponible]]*Tabla1[[#This Row],[I.V.A.]]</f>
        <v>0</v>
      </c>
      <c r="K40" s="56">
        <f>SUM(Tabla1[[#This Row],[Base Imponible]],Tabla1[[#This Row],[Importe]])</f>
        <v>0</v>
      </c>
      <c r="L40" s="53"/>
      <c r="M40" s="14"/>
      <c r="N40" s="15"/>
      <c r="O40" s="13" t="e">
        <f>Tabla1[[#This Row],[Importe imputado al proyecto/activ.]]/Tabla1[[#This Row],[Importe Total]]</f>
        <v>#DIV/0!</v>
      </c>
      <c r="P40" s="62"/>
      <c r="Q40" s="63" t="e">
        <f>Tabla1[[#This Row],[Importe imputado a la subvención]]/Tabla1[[#This Row],[Importe Total]]</f>
        <v>#DIV/0!</v>
      </c>
    </row>
    <row r="41" spans="1:17" ht="18" customHeight="1" x14ac:dyDescent="0.3">
      <c r="A41" s="5" t="str">
        <f>IF(B41="","",COUNTA($B$8:B41))</f>
        <v/>
      </c>
      <c r="B41" s="6"/>
      <c r="C41" s="7"/>
      <c r="D41" s="8"/>
      <c r="E41" s="8"/>
      <c r="F41" s="7"/>
      <c r="G41" s="7"/>
      <c r="H41" s="9"/>
      <c r="I41" s="10"/>
      <c r="J41" s="11">
        <f>Tabla1[[#This Row],[Base Imponible]]*Tabla1[[#This Row],[I.V.A.]]</f>
        <v>0</v>
      </c>
      <c r="K41" s="56">
        <f>SUM(Tabla1[[#This Row],[Base Imponible]],Tabla1[[#This Row],[Importe]])</f>
        <v>0</v>
      </c>
      <c r="L41" s="53"/>
      <c r="M41" s="14"/>
      <c r="N41" s="15"/>
      <c r="O41" s="13" t="e">
        <f>Tabla1[[#This Row],[Importe imputado al proyecto/activ.]]/Tabla1[[#This Row],[Importe Total]]</f>
        <v>#DIV/0!</v>
      </c>
      <c r="P41" s="62"/>
      <c r="Q41" s="63" t="e">
        <f>Tabla1[[#This Row],[Importe imputado a la subvención]]/Tabla1[[#This Row],[Importe Total]]</f>
        <v>#DIV/0!</v>
      </c>
    </row>
    <row r="42" spans="1:17" ht="18" customHeight="1" x14ac:dyDescent="0.3">
      <c r="A42" s="5" t="str">
        <f>IF(B42="","",COUNTA($B$8:B42))</f>
        <v/>
      </c>
      <c r="B42" s="6"/>
      <c r="C42" s="7"/>
      <c r="D42" s="8"/>
      <c r="E42" s="8"/>
      <c r="F42" s="7"/>
      <c r="G42" s="7"/>
      <c r="H42" s="9"/>
      <c r="I42" s="10"/>
      <c r="J42" s="11">
        <f>Tabla1[[#This Row],[Base Imponible]]*Tabla1[[#This Row],[I.V.A.]]</f>
        <v>0</v>
      </c>
      <c r="K42" s="56">
        <f>SUM(Tabla1[[#This Row],[Base Imponible]],Tabla1[[#This Row],[Importe]])</f>
        <v>0</v>
      </c>
      <c r="L42" s="53"/>
      <c r="M42" s="14"/>
      <c r="N42" s="15"/>
      <c r="O42" s="13" t="e">
        <f>Tabla1[[#This Row],[Importe imputado al proyecto/activ.]]/Tabla1[[#This Row],[Importe Total]]</f>
        <v>#DIV/0!</v>
      </c>
      <c r="P42" s="62"/>
      <c r="Q42" s="63" t="e">
        <f>Tabla1[[#This Row],[Importe imputado a la subvención]]/Tabla1[[#This Row],[Importe Total]]</f>
        <v>#DIV/0!</v>
      </c>
    </row>
    <row r="43" spans="1:17" ht="18" customHeight="1" x14ac:dyDescent="0.3">
      <c r="A43" s="5" t="str">
        <f>IF(B43="","",COUNTA($B$8:B43))</f>
        <v/>
      </c>
      <c r="B43" s="6"/>
      <c r="C43" s="7"/>
      <c r="D43" s="8"/>
      <c r="E43" s="8"/>
      <c r="F43" s="7"/>
      <c r="G43" s="7"/>
      <c r="H43" s="9"/>
      <c r="I43" s="10"/>
      <c r="J43" s="11">
        <f>Tabla1[[#This Row],[Base Imponible]]*Tabla1[[#This Row],[I.V.A.]]</f>
        <v>0</v>
      </c>
      <c r="K43" s="56">
        <f>SUM(Tabla1[[#This Row],[Base Imponible]],Tabla1[[#This Row],[Importe]])</f>
        <v>0</v>
      </c>
      <c r="L43" s="53"/>
      <c r="M43" s="14"/>
      <c r="N43" s="15"/>
      <c r="O43" s="13" t="e">
        <f>Tabla1[[#This Row],[Importe imputado al proyecto/activ.]]/Tabla1[[#This Row],[Importe Total]]</f>
        <v>#DIV/0!</v>
      </c>
      <c r="P43" s="62"/>
      <c r="Q43" s="63" t="e">
        <f>Tabla1[[#This Row],[Importe imputado a la subvención]]/Tabla1[[#This Row],[Importe Total]]</f>
        <v>#DIV/0!</v>
      </c>
    </row>
    <row r="44" spans="1:17" ht="18" customHeight="1" x14ac:dyDescent="0.3">
      <c r="A44" s="5" t="str">
        <f>IF(B44="","",COUNTA($B$8:B44))</f>
        <v/>
      </c>
      <c r="B44" s="6"/>
      <c r="C44" s="7"/>
      <c r="D44" s="8"/>
      <c r="E44" s="8"/>
      <c r="F44" s="7"/>
      <c r="G44" s="7"/>
      <c r="H44" s="9"/>
      <c r="I44" s="10"/>
      <c r="J44" s="11">
        <f>Tabla1[[#This Row],[Base Imponible]]*Tabla1[[#This Row],[I.V.A.]]</f>
        <v>0</v>
      </c>
      <c r="K44" s="56">
        <f>SUM(Tabla1[[#This Row],[Base Imponible]],Tabla1[[#This Row],[Importe]])</f>
        <v>0</v>
      </c>
      <c r="L44" s="53"/>
      <c r="M44" s="14"/>
      <c r="N44" s="15"/>
      <c r="O44" s="13" t="e">
        <f>Tabla1[[#This Row],[Importe imputado al proyecto/activ.]]/Tabla1[[#This Row],[Importe Total]]</f>
        <v>#DIV/0!</v>
      </c>
      <c r="P44" s="62"/>
      <c r="Q44" s="63" t="e">
        <f>Tabla1[[#This Row],[Importe imputado a la subvención]]/Tabla1[[#This Row],[Importe Total]]</f>
        <v>#DIV/0!</v>
      </c>
    </row>
    <row r="45" spans="1:17" ht="18" customHeight="1" x14ac:dyDescent="0.3">
      <c r="A45" s="5" t="str">
        <f>IF(B45="","",COUNTA($B$8:B45))</f>
        <v/>
      </c>
      <c r="B45" s="6"/>
      <c r="C45" s="7"/>
      <c r="D45" s="8"/>
      <c r="E45" s="8"/>
      <c r="F45" s="7"/>
      <c r="G45" s="7"/>
      <c r="H45" s="9"/>
      <c r="I45" s="10"/>
      <c r="J45" s="11">
        <f>Tabla1[[#This Row],[Base Imponible]]*Tabla1[[#This Row],[I.V.A.]]</f>
        <v>0</v>
      </c>
      <c r="K45" s="56">
        <f>SUM(Tabla1[[#This Row],[Base Imponible]],Tabla1[[#This Row],[Importe]])</f>
        <v>0</v>
      </c>
      <c r="L45" s="53"/>
      <c r="M45" s="14"/>
      <c r="N45" s="15"/>
      <c r="O45" s="13" t="e">
        <f>Tabla1[[#This Row],[Importe imputado al proyecto/activ.]]/Tabla1[[#This Row],[Importe Total]]</f>
        <v>#DIV/0!</v>
      </c>
      <c r="P45" s="62"/>
      <c r="Q45" s="63" t="e">
        <f>Tabla1[[#This Row],[Importe imputado a la subvención]]/Tabla1[[#This Row],[Importe Total]]</f>
        <v>#DIV/0!</v>
      </c>
    </row>
    <row r="46" spans="1:17" ht="18" customHeight="1" x14ac:dyDescent="0.3">
      <c r="A46" s="5" t="str">
        <f>IF(B46="","",COUNTA($B$8:B46))</f>
        <v/>
      </c>
      <c r="B46" s="6"/>
      <c r="C46" s="7"/>
      <c r="D46" s="8"/>
      <c r="E46" s="8"/>
      <c r="F46" s="7"/>
      <c r="G46" s="7"/>
      <c r="H46" s="9"/>
      <c r="I46" s="10"/>
      <c r="J46" s="11">
        <f>Tabla1[[#This Row],[Base Imponible]]*Tabla1[[#This Row],[I.V.A.]]</f>
        <v>0</v>
      </c>
      <c r="K46" s="56">
        <f>SUM(Tabla1[[#This Row],[Base Imponible]],Tabla1[[#This Row],[Importe]])</f>
        <v>0</v>
      </c>
      <c r="L46" s="53"/>
      <c r="M46" s="14"/>
      <c r="N46" s="15"/>
      <c r="O46" s="13" t="e">
        <f>Tabla1[[#This Row],[Importe imputado al proyecto/activ.]]/Tabla1[[#This Row],[Importe Total]]</f>
        <v>#DIV/0!</v>
      </c>
      <c r="P46" s="62"/>
      <c r="Q46" s="63" t="e">
        <f>Tabla1[[#This Row],[Importe imputado a la subvención]]/Tabla1[[#This Row],[Importe Total]]</f>
        <v>#DIV/0!</v>
      </c>
    </row>
    <row r="47" spans="1:17" ht="18" customHeight="1" x14ac:dyDescent="0.3">
      <c r="A47" s="5" t="str">
        <f>IF(B47="","",COUNTA($B$8:B47))</f>
        <v/>
      </c>
      <c r="B47" s="6"/>
      <c r="C47" s="7"/>
      <c r="D47" s="8"/>
      <c r="E47" s="8"/>
      <c r="F47" s="7"/>
      <c r="G47" s="7"/>
      <c r="H47" s="9"/>
      <c r="I47" s="10"/>
      <c r="J47" s="11">
        <f>Tabla1[[#This Row],[Base Imponible]]*Tabla1[[#This Row],[I.V.A.]]</f>
        <v>0</v>
      </c>
      <c r="K47" s="56">
        <f>SUM(Tabla1[[#This Row],[Base Imponible]],Tabla1[[#This Row],[Importe]])</f>
        <v>0</v>
      </c>
      <c r="L47" s="53"/>
      <c r="M47" s="14"/>
      <c r="N47" s="15"/>
      <c r="O47" s="13" t="e">
        <f>Tabla1[[#This Row],[Importe imputado al proyecto/activ.]]/Tabla1[[#This Row],[Importe Total]]</f>
        <v>#DIV/0!</v>
      </c>
      <c r="P47" s="62"/>
      <c r="Q47" s="63" t="e">
        <f>Tabla1[[#This Row],[Importe imputado a la subvención]]/Tabla1[[#This Row],[Importe Total]]</f>
        <v>#DIV/0!</v>
      </c>
    </row>
    <row r="48" spans="1:17" ht="18" customHeight="1" x14ac:dyDescent="0.3">
      <c r="A48" s="5" t="str">
        <f>IF(B48="","",COUNTA($B$8:B48))</f>
        <v/>
      </c>
      <c r="B48" s="6"/>
      <c r="C48" s="7"/>
      <c r="D48" s="8"/>
      <c r="E48" s="8"/>
      <c r="F48" s="7"/>
      <c r="G48" s="7"/>
      <c r="H48" s="9"/>
      <c r="I48" s="10"/>
      <c r="J48" s="11">
        <f>Tabla1[[#This Row],[Base Imponible]]*Tabla1[[#This Row],[I.V.A.]]</f>
        <v>0</v>
      </c>
      <c r="K48" s="56">
        <f>SUM(Tabla1[[#This Row],[Base Imponible]],Tabla1[[#This Row],[Importe]])</f>
        <v>0</v>
      </c>
      <c r="L48" s="53"/>
      <c r="M48" s="14"/>
      <c r="N48" s="15"/>
      <c r="O48" s="13" t="e">
        <f>Tabla1[[#This Row],[Importe imputado al proyecto/activ.]]/Tabla1[[#This Row],[Importe Total]]</f>
        <v>#DIV/0!</v>
      </c>
      <c r="P48" s="62"/>
      <c r="Q48" s="63" t="e">
        <f>Tabla1[[#This Row],[Importe imputado a la subvención]]/Tabla1[[#This Row],[Importe Total]]</f>
        <v>#DIV/0!</v>
      </c>
    </row>
    <row r="49" spans="1:17" ht="18" customHeight="1" x14ac:dyDescent="0.3">
      <c r="A49" s="5" t="str">
        <f>IF(B49="","",COUNTA($B$8:B49))</f>
        <v/>
      </c>
      <c r="B49" s="6"/>
      <c r="C49" s="7"/>
      <c r="D49" s="8"/>
      <c r="E49" s="8"/>
      <c r="F49" s="7"/>
      <c r="G49" s="7"/>
      <c r="H49" s="9"/>
      <c r="I49" s="10"/>
      <c r="J49" s="11">
        <f>Tabla1[[#This Row],[Base Imponible]]*Tabla1[[#This Row],[I.V.A.]]</f>
        <v>0</v>
      </c>
      <c r="K49" s="56">
        <f>SUM(Tabla1[[#This Row],[Base Imponible]],Tabla1[[#This Row],[Importe]])</f>
        <v>0</v>
      </c>
      <c r="L49" s="53"/>
      <c r="M49" s="14"/>
      <c r="N49" s="15"/>
      <c r="O49" s="13" t="e">
        <f>Tabla1[[#This Row],[Importe imputado al proyecto/activ.]]/Tabla1[[#This Row],[Importe Total]]</f>
        <v>#DIV/0!</v>
      </c>
      <c r="P49" s="62"/>
      <c r="Q49" s="63" t="e">
        <f>Tabla1[[#This Row],[Importe imputado a la subvención]]/Tabla1[[#This Row],[Importe Total]]</f>
        <v>#DIV/0!</v>
      </c>
    </row>
    <row r="50" spans="1:17" ht="18" customHeight="1" x14ac:dyDescent="0.3">
      <c r="A50" s="5" t="str">
        <f>IF(B50="","",COUNTA($B$8:B50))</f>
        <v/>
      </c>
      <c r="B50" s="6"/>
      <c r="C50" s="7"/>
      <c r="D50" s="8"/>
      <c r="E50" s="8"/>
      <c r="F50" s="7"/>
      <c r="G50" s="7"/>
      <c r="H50" s="9"/>
      <c r="I50" s="10"/>
      <c r="J50" s="11">
        <f>Tabla1[[#This Row],[Base Imponible]]*Tabla1[[#This Row],[I.V.A.]]</f>
        <v>0</v>
      </c>
      <c r="K50" s="56">
        <f>SUM(Tabla1[[#This Row],[Base Imponible]],Tabla1[[#This Row],[Importe]])</f>
        <v>0</v>
      </c>
      <c r="L50" s="53"/>
      <c r="M50" s="14"/>
      <c r="N50" s="15"/>
      <c r="O50" s="13" t="e">
        <f>Tabla1[[#This Row],[Importe imputado al proyecto/activ.]]/Tabla1[[#This Row],[Importe Total]]</f>
        <v>#DIV/0!</v>
      </c>
      <c r="P50" s="62"/>
      <c r="Q50" s="63" t="e">
        <f>Tabla1[[#This Row],[Importe imputado a la subvención]]/Tabla1[[#This Row],[Importe Total]]</f>
        <v>#DIV/0!</v>
      </c>
    </row>
    <row r="51" spans="1:17" ht="18" customHeight="1" x14ac:dyDescent="0.3">
      <c r="A51" s="5" t="str">
        <f>IF(B51="","",COUNTA($B$8:B51))</f>
        <v/>
      </c>
      <c r="B51" s="6"/>
      <c r="C51" s="7"/>
      <c r="D51" s="8"/>
      <c r="E51" s="8"/>
      <c r="F51" s="7"/>
      <c r="G51" s="7"/>
      <c r="H51" s="9"/>
      <c r="I51" s="10"/>
      <c r="J51" s="11">
        <f>Tabla1[[#This Row],[Base Imponible]]*Tabla1[[#This Row],[I.V.A.]]</f>
        <v>0</v>
      </c>
      <c r="K51" s="56">
        <f>SUM(Tabla1[[#This Row],[Base Imponible]],Tabla1[[#This Row],[Importe]])</f>
        <v>0</v>
      </c>
      <c r="L51" s="53"/>
      <c r="M51" s="14"/>
      <c r="N51" s="15"/>
      <c r="O51" s="13" t="e">
        <f>Tabla1[[#This Row],[Importe imputado al proyecto/activ.]]/Tabla1[[#This Row],[Importe Total]]</f>
        <v>#DIV/0!</v>
      </c>
      <c r="P51" s="62"/>
      <c r="Q51" s="63" t="e">
        <f>Tabla1[[#This Row],[Importe imputado a la subvención]]/Tabla1[[#This Row],[Importe Total]]</f>
        <v>#DIV/0!</v>
      </c>
    </row>
    <row r="52" spans="1:17" ht="18" customHeight="1" x14ac:dyDescent="0.3">
      <c r="A52" s="5" t="str">
        <f>IF(B52="","",COUNTA($B$8:B52))</f>
        <v/>
      </c>
      <c r="B52" s="6"/>
      <c r="C52" s="7"/>
      <c r="D52" s="8"/>
      <c r="E52" s="8"/>
      <c r="F52" s="7"/>
      <c r="G52" s="7"/>
      <c r="H52" s="9"/>
      <c r="I52" s="10"/>
      <c r="J52" s="11">
        <f>Tabla1[[#This Row],[Base Imponible]]*Tabla1[[#This Row],[I.V.A.]]</f>
        <v>0</v>
      </c>
      <c r="K52" s="56">
        <f>SUM(Tabla1[[#This Row],[Base Imponible]],Tabla1[[#This Row],[Importe]])</f>
        <v>0</v>
      </c>
      <c r="L52" s="53"/>
      <c r="M52" s="14"/>
      <c r="N52" s="15"/>
      <c r="O52" s="13" t="e">
        <f>Tabla1[[#This Row],[Importe imputado al proyecto/activ.]]/Tabla1[[#This Row],[Importe Total]]</f>
        <v>#DIV/0!</v>
      </c>
      <c r="P52" s="62"/>
      <c r="Q52" s="63" t="e">
        <f>Tabla1[[#This Row],[Importe imputado a la subvención]]/Tabla1[[#This Row],[Importe Total]]</f>
        <v>#DIV/0!</v>
      </c>
    </row>
    <row r="53" spans="1:17" ht="18" customHeight="1" x14ac:dyDescent="0.3">
      <c r="A53" s="5" t="str">
        <f>IF(B53="","",COUNTA($B$8:B53))</f>
        <v/>
      </c>
      <c r="B53" s="6"/>
      <c r="C53" s="7"/>
      <c r="D53" s="8"/>
      <c r="E53" s="8"/>
      <c r="F53" s="7"/>
      <c r="G53" s="7"/>
      <c r="H53" s="9"/>
      <c r="I53" s="10"/>
      <c r="J53" s="11">
        <f>Tabla1[[#This Row],[Base Imponible]]*Tabla1[[#This Row],[I.V.A.]]</f>
        <v>0</v>
      </c>
      <c r="K53" s="56">
        <f>SUM(Tabla1[[#This Row],[Base Imponible]],Tabla1[[#This Row],[Importe]])</f>
        <v>0</v>
      </c>
      <c r="L53" s="53"/>
      <c r="M53" s="14"/>
      <c r="N53" s="15"/>
      <c r="O53" s="13" t="e">
        <f>Tabla1[[#This Row],[Importe imputado al proyecto/activ.]]/Tabla1[[#This Row],[Importe Total]]</f>
        <v>#DIV/0!</v>
      </c>
      <c r="P53" s="62"/>
      <c r="Q53" s="63" t="e">
        <f>Tabla1[[#This Row],[Importe imputado a la subvención]]/Tabla1[[#This Row],[Importe Total]]</f>
        <v>#DIV/0!</v>
      </c>
    </row>
    <row r="54" spans="1:17" ht="18" customHeight="1" x14ac:dyDescent="0.3">
      <c r="A54" s="5" t="str">
        <f>IF(B54="","",COUNTA($B$8:B54))</f>
        <v/>
      </c>
      <c r="B54" s="6"/>
      <c r="C54" s="7"/>
      <c r="D54" s="8"/>
      <c r="E54" s="8"/>
      <c r="F54" s="7"/>
      <c r="G54" s="7"/>
      <c r="H54" s="9"/>
      <c r="I54" s="10"/>
      <c r="J54" s="11">
        <f>Tabla1[[#This Row],[Base Imponible]]*Tabla1[[#This Row],[I.V.A.]]</f>
        <v>0</v>
      </c>
      <c r="K54" s="56">
        <f>SUM(Tabla1[[#This Row],[Base Imponible]],Tabla1[[#This Row],[Importe]])</f>
        <v>0</v>
      </c>
      <c r="L54" s="53"/>
      <c r="M54" s="14"/>
      <c r="N54" s="15"/>
      <c r="O54" s="13" t="e">
        <f>Tabla1[[#This Row],[Importe imputado al proyecto/activ.]]/Tabla1[[#This Row],[Importe Total]]</f>
        <v>#DIV/0!</v>
      </c>
      <c r="P54" s="62"/>
      <c r="Q54" s="63" t="e">
        <f>Tabla1[[#This Row],[Importe imputado a la subvención]]/Tabla1[[#This Row],[Importe Total]]</f>
        <v>#DIV/0!</v>
      </c>
    </row>
    <row r="55" spans="1:17" ht="18" customHeight="1" x14ac:dyDescent="0.3">
      <c r="A55" s="5" t="str">
        <f>IF(B55="","",COUNTA($B$8:B55))</f>
        <v/>
      </c>
      <c r="B55" s="6"/>
      <c r="C55" s="7"/>
      <c r="D55" s="8"/>
      <c r="E55" s="8"/>
      <c r="F55" s="7"/>
      <c r="G55" s="7"/>
      <c r="H55" s="9"/>
      <c r="I55" s="10"/>
      <c r="J55" s="11">
        <f>Tabla1[[#This Row],[Base Imponible]]*Tabla1[[#This Row],[I.V.A.]]</f>
        <v>0</v>
      </c>
      <c r="K55" s="56">
        <f>SUM(Tabla1[[#This Row],[Base Imponible]],Tabla1[[#This Row],[Importe]])</f>
        <v>0</v>
      </c>
      <c r="L55" s="53"/>
      <c r="M55" s="14"/>
      <c r="N55" s="15"/>
      <c r="O55" s="13" t="e">
        <f>Tabla1[[#This Row],[Importe imputado al proyecto/activ.]]/Tabla1[[#This Row],[Importe Total]]</f>
        <v>#DIV/0!</v>
      </c>
      <c r="P55" s="62"/>
      <c r="Q55" s="63" t="e">
        <f>Tabla1[[#This Row],[Importe imputado a la subvención]]/Tabla1[[#This Row],[Importe Total]]</f>
        <v>#DIV/0!</v>
      </c>
    </row>
    <row r="56" spans="1:17" ht="18" customHeight="1" x14ac:dyDescent="0.3">
      <c r="A56" s="5" t="str">
        <f>IF(B56="","",COUNTA($B$8:B56))</f>
        <v/>
      </c>
      <c r="B56" s="6"/>
      <c r="C56" s="7"/>
      <c r="D56" s="8"/>
      <c r="E56" s="8"/>
      <c r="F56" s="7"/>
      <c r="G56" s="7"/>
      <c r="H56" s="9"/>
      <c r="I56" s="10"/>
      <c r="J56" s="11">
        <f>Tabla1[[#This Row],[Base Imponible]]*Tabla1[[#This Row],[I.V.A.]]</f>
        <v>0</v>
      </c>
      <c r="K56" s="56">
        <f>SUM(Tabla1[[#This Row],[Base Imponible]],Tabla1[[#This Row],[Importe]])</f>
        <v>0</v>
      </c>
      <c r="L56" s="53"/>
      <c r="M56" s="14"/>
      <c r="N56" s="15"/>
      <c r="O56" s="13" t="e">
        <f>Tabla1[[#This Row],[Importe imputado al proyecto/activ.]]/Tabla1[[#This Row],[Importe Total]]</f>
        <v>#DIV/0!</v>
      </c>
      <c r="P56" s="62"/>
      <c r="Q56" s="63" t="e">
        <f>Tabla1[[#This Row],[Importe imputado a la subvención]]/Tabla1[[#This Row],[Importe Total]]</f>
        <v>#DIV/0!</v>
      </c>
    </row>
    <row r="57" spans="1:17" ht="18" customHeight="1" x14ac:dyDescent="0.3">
      <c r="A57" s="5" t="str">
        <f>IF(B57="","",COUNTA($B$8:B57))</f>
        <v/>
      </c>
      <c r="B57" s="6"/>
      <c r="C57" s="7"/>
      <c r="D57" s="8"/>
      <c r="E57" s="8"/>
      <c r="F57" s="7"/>
      <c r="G57" s="7"/>
      <c r="H57" s="9"/>
      <c r="I57" s="10"/>
      <c r="J57" s="11">
        <f>Tabla1[[#This Row],[Base Imponible]]*Tabla1[[#This Row],[I.V.A.]]</f>
        <v>0</v>
      </c>
      <c r="K57" s="56">
        <f>SUM(Tabla1[[#This Row],[Base Imponible]],Tabla1[[#This Row],[Importe]])</f>
        <v>0</v>
      </c>
      <c r="L57" s="53"/>
      <c r="M57" s="14"/>
      <c r="N57" s="15"/>
      <c r="O57" s="13" t="e">
        <f>Tabla1[[#This Row],[Importe imputado al proyecto/activ.]]/Tabla1[[#This Row],[Importe Total]]</f>
        <v>#DIV/0!</v>
      </c>
      <c r="P57" s="62"/>
      <c r="Q57" s="63" t="e">
        <f>Tabla1[[#This Row],[Importe imputado a la subvención]]/Tabla1[[#This Row],[Importe Total]]</f>
        <v>#DIV/0!</v>
      </c>
    </row>
    <row r="58" spans="1:17" ht="18" customHeight="1" x14ac:dyDescent="0.3">
      <c r="A58" s="5" t="str">
        <f>IF(B58="","",COUNTA($B$8:B58))</f>
        <v/>
      </c>
      <c r="B58" s="6"/>
      <c r="C58" s="7"/>
      <c r="D58" s="8"/>
      <c r="E58" s="8"/>
      <c r="F58" s="7"/>
      <c r="G58" s="7"/>
      <c r="H58" s="9"/>
      <c r="I58" s="10"/>
      <c r="J58" s="11">
        <f>Tabla1[[#This Row],[Base Imponible]]*Tabla1[[#This Row],[I.V.A.]]</f>
        <v>0</v>
      </c>
      <c r="K58" s="56">
        <f>SUM(Tabla1[[#This Row],[Base Imponible]],Tabla1[[#This Row],[Importe]])</f>
        <v>0</v>
      </c>
      <c r="L58" s="53"/>
      <c r="M58" s="14"/>
      <c r="N58" s="15"/>
      <c r="O58" s="13" t="e">
        <f>Tabla1[[#This Row],[Importe imputado al proyecto/activ.]]/Tabla1[[#This Row],[Importe Total]]</f>
        <v>#DIV/0!</v>
      </c>
      <c r="P58" s="62"/>
      <c r="Q58" s="63" t="e">
        <f>Tabla1[[#This Row],[Importe imputado a la subvención]]/Tabla1[[#This Row],[Importe Total]]</f>
        <v>#DIV/0!</v>
      </c>
    </row>
    <row r="59" spans="1:17" ht="18" customHeight="1" x14ac:dyDescent="0.3">
      <c r="A59" s="5" t="str">
        <f>IF(B59="","",COUNTA($B$8:B59))</f>
        <v/>
      </c>
      <c r="B59" s="6"/>
      <c r="C59" s="7"/>
      <c r="D59" s="8"/>
      <c r="E59" s="8"/>
      <c r="F59" s="7"/>
      <c r="G59" s="7"/>
      <c r="H59" s="9"/>
      <c r="I59" s="10"/>
      <c r="J59" s="11">
        <f>Tabla1[[#This Row],[Base Imponible]]*Tabla1[[#This Row],[I.V.A.]]</f>
        <v>0</v>
      </c>
      <c r="K59" s="56">
        <f>SUM(Tabla1[[#This Row],[Base Imponible]],Tabla1[[#This Row],[Importe]])</f>
        <v>0</v>
      </c>
      <c r="L59" s="53"/>
      <c r="M59" s="14"/>
      <c r="N59" s="15"/>
      <c r="O59" s="13" t="e">
        <f>Tabla1[[#This Row],[Importe imputado al proyecto/activ.]]/Tabla1[[#This Row],[Importe Total]]</f>
        <v>#DIV/0!</v>
      </c>
      <c r="P59" s="62"/>
      <c r="Q59" s="63" t="e">
        <f>Tabla1[[#This Row],[Importe imputado a la subvención]]/Tabla1[[#This Row],[Importe Total]]</f>
        <v>#DIV/0!</v>
      </c>
    </row>
    <row r="60" spans="1:17" ht="18" customHeight="1" x14ac:dyDescent="0.3">
      <c r="A60" s="5" t="str">
        <f>IF(B60="","",COUNTA($B$8:B60))</f>
        <v/>
      </c>
      <c r="B60" s="6"/>
      <c r="C60" s="7"/>
      <c r="D60" s="8"/>
      <c r="E60" s="8"/>
      <c r="F60" s="7"/>
      <c r="G60" s="7"/>
      <c r="H60" s="9"/>
      <c r="I60" s="10"/>
      <c r="J60" s="11">
        <f>Tabla1[[#This Row],[Base Imponible]]*Tabla1[[#This Row],[I.V.A.]]</f>
        <v>0</v>
      </c>
      <c r="K60" s="56">
        <f>SUM(Tabla1[[#This Row],[Base Imponible]],Tabla1[[#This Row],[Importe]])</f>
        <v>0</v>
      </c>
      <c r="L60" s="53"/>
      <c r="M60" s="14"/>
      <c r="N60" s="15"/>
      <c r="O60" s="13" t="e">
        <f>Tabla1[[#This Row],[Importe imputado al proyecto/activ.]]/Tabla1[[#This Row],[Importe Total]]</f>
        <v>#DIV/0!</v>
      </c>
      <c r="P60" s="62"/>
      <c r="Q60" s="63" t="e">
        <f>Tabla1[[#This Row],[Importe imputado a la subvención]]/Tabla1[[#This Row],[Importe Total]]</f>
        <v>#DIV/0!</v>
      </c>
    </row>
    <row r="61" spans="1:17" ht="18" customHeight="1" x14ac:dyDescent="0.3">
      <c r="A61" s="5" t="str">
        <f>IF(B61="","",COUNTA($B$8:B61))</f>
        <v/>
      </c>
      <c r="B61" s="6"/>
      <c r="C61" s="7"/>
      <c r="D61" s="8"/>
      <c r="E61" s="8"/>
      <c r="F61" s="7"/>
      <c r="G61" s="7"/>
      <c r="H61" s="9"/>
      <c r="I61" s="10"/>
      <c r="J61" s="11">
        <f>Tabla1[[#This Row],[Base Imponible]]*Tabla1[[#This Row],[I.V.A.]]</f>
        <v>0</v>
      </c>
      <c r="K61" s="56">
        <f>SUM(Tabla1[[#This Row],[Base Imponible]],Tabla1[[#This Row],[Importe]])</f>
        <v>0</v>
      </c>
      <c r="L61" s="53"/>
      <c r="M61" s="14"/>
      <c r="N61" s="15"/>
      <c r="O61" s="13" t="e">
        <f>Tabla1[[#This Row],[Importe imputado al proyecto/activ.]]/Tabla1[[#This Row],[Importe Total]]</f>
        <v>#DIV/0!</v>
      </c>
      <c r="P61" s="62"/>
      <c r="Q61" s="63" t="e">
        <f>Tabla1[[#This Row],[Importe imputado a la subvención]]/Tabla1[[#This Row],[Importe Total]]</f>
        <v>#DIV/0!</v>
      </c>
    </row>
    <row r="62" spans="1:17" ht="18" customHeight="1" x14ac:dyDescent="0.3">
      <c r="A62" s="5" t="str">
        <f>IF(B62="","",COUNTA($B$8:B62))</f>
        <v/>
      </c>
      <c r="B62" s="6"/>
      <c r="C62" s="7"/>
      <c r="D62" s="8"/>
      <c r="E62" s="8"/>
      <c r="F62" s="7"/>
      <c r="G62" s="7"/>
      <c r="H62" s="9"/>
      <c r="I62" s="10"/>
      <c r="J62" s="11">
        <f>Tabla1[[#This Row],[Base Imponible]]*Tabla1[[#This Row],[I.V.A.]]</f>
        <v>0</v>
      </c>
      <c r="K62" s="56">
        <f>SUM(Tabla1[[#This Row],[Base Imponible]],Tabla1[[#This Row],[Importe]])</f>
        <v>0</v>
      </c>
      <c r="L62" s="53"/>
      <c r="M62" s="14"/>
      <c r="N62" s="15"/>
      <c r="O62" s="13" t="e">
        <f>Tabla1[[#This Row],[Importe imputado al proyecto/activ.]]/Tabla1[[#This Row],[Importe Total]]</f>
        <v>#DIV/0!</v>
      </c>
      <c r="P62" s="62"/>
      <c r="Q62" s="63" t="e">
        <f>Tabla1[[#This Row],[Importe imputado a la subvención]]/Tabla1[[#This Row],[Importe Total]]</f>
        <v>#DIV/0!</v>
      </c>
    </row>
    <row r="63" spans="1:17" ht="18" customHeight="1" x14ac:dyDescent="0.3">
      <c r="A63" s="75" t="str">
        <f>IF(B63="","",COUNTA($B$8:B64))</f>
        <v/>
      </c>
      <c r="B63" s="6"/>
      <c r="C63" s="77"/>
      <c r="D63" s="78"/>
      <c r="E63" s="78"/>
      <c r="F63" s="77"/>
      <c r="G63" s="77"/>
      <c r="H63" s="79"/>
      <c r="I63" s="80"/>
      <c r="J63" s="81">
        <f>Tabla1[[#This Row],[Base Imponible]]*Tabla1[[#This Row],[I.V.A.]]</f>
        <v>0</v>
      </c>
      <c r="K63" s="82">
        <f>SUM(Tabla1[[#This Row],[Base Imponible]],Tabla1[[#This Row],[Importe]])</f>
        <v>0</v>
      </c>
      <c r="L63" s="76"/>
      <c r="M63" s="83"/>
      <c r="N63" s="15"/>
      <c r="O63" s="63" t="e">
        <f>Tabla1[[#This Row],[Importe imputado al proyecto/activ.]]/Tabla1[[#This Row],[Importe Total]]</f>
        <v>#DIV/0!</v>
      </c>
      <c r="P63" s="62"/>
      <c r="Q63" s="63" t="e">
        <f>Tabla1[[#This Row],[Importe imputado a la subvención]]/Tabla1[[#This Row],[Importe Total]]</f>
        <v>#DIV/0!</v>
      </c>
    </row>
    <row r="64" spans="1:17" ht="18" customHeight="1" x14ac:dyDescent="0.3">
      <c r="A64" s="75" t="str">
        <f>IF(B64="","",COUNTA($B$8:B65))</f>
        <v/>
      </c>
      <c r="B64" s="6"/>
      <c r="C64" s="77"/>
      <c r="D64" s="78"/>
      <c r="E64" s="78"/>
      <c r="F64" s="77"/>
      <c r="G64" s="77"/>
      <c r="H64" s="79"/>
      <c r="I64" s="80"/>
      <c r="J64" s="81">
        <f>Tabla1[[#This Row],[Base Imponible]]*Tabla1[[#This Row],[I.V.A.]]</f>
        <v>0</v>
      </c>
      <c r="K64" s="82">
        <f>SUM(Tabla1[[#This Row],[Base Imponible]],Tabla1[[#This Row],[Importe]])</f>
        <v>0</v>
      </c>
      <c r="L64" s="76"/>
      <c r="M64" s="83"/>
      <c r="N64" s="15"/>
      <c r="O64" s="63" t="e">
        <f>Tabla1[[#This Row],[Importe imputado al proyecto/activ.]]/Tabla1[[#This Row],[Importe Total]]</f>
        <v>#DIV/0!</v>
      </c>
      <c r="P64" s="62"/>
      <c r="Q64" s="63" t="e">
        <f>Tabla1[[#This Row],[Importe imputado a la subvención]]/Tabla1[[#This Row],[Importe Total]]</f>
        <v>#DIV/0!</v>
      </c>
    </row>
    <row r="65" spans="1:17" ht="18" customHeight="1" x14ac:dyDescent="0.3">
      <c r="A65" s="75" t="str">
        <f>IF(B65="","",COUNTA($B$8:B66))</f>
        <v/>
      </c>
      <c r="B65" s="6"/>
      <c r="C65" s="77"/>
      <c r="D65" s="78"/>
      <c r="E65" s="78"/>
      <c r="F65" s="77"/>
      <c r="G65" s="77"/>
      <c r="H65" s="79"/>
      <c r="I65" s="80"/>
      <c r="J65" s="81">
        <f>Tabla1[[#This Row],[Base Imponible]]*Tabla1[[#This Row],[I.V.A.]]</f>
        <v>0</v>
      </c>
      <c r="K65" s="82">
        <f>SUM(Tabla1[[#This Row],[Base Imponible]],Tabla1[[#This Row],[Importe]])</f>
        <v>0</v>
      </c>
      <c r="L65" s="76"/>
      <c r="M65" s="83"/>
      <c r="N65" s="15"/>
      <c r="O65" s="63" t="e">
        <f>Tabla1[[#This Row],[Importe imputado al proyecto/activ.]]/Tabla1[[#This Row],[Importe Total]]</f>
        <v>#DIV/0!</v>
      </c>
      <c r="P65" s="62"/>
      <c r="Q65" s="63" t="e">
        <f>Tabla1[[#This Row],[Importe imputado a la subvención]]/Tabla1[[#This Row],[Importe Total]]</f>
        <v>#DIV/0!</v>
      </c>
    </row>
    <row r="66" spans="1:17" ht="18" customHeight="1" x14ac:dyDescent="0.3">
      <c r="A66" s="75" t="str">
        <f>IF(B66="","",COUNTA($B$8:B67))</f>
        <v/>
      </c>
      <c r="B66" s="6"/>
      <c r="C66" s="77"/>
      <c r="D66" s="78"/>
      <c r="E66" s="78"/>
      <c r="F66" s="77"/>
      <c r="G66" s="77"/>
      <c r="H66" s="79"/>
      <c r="I66" s="80"/>
      <c r="J66" s="81">
        <f>Tabla1[[#This Row],[Base Imponible]]*Tabla1[[#This Row],[I.V.A.]]</f>
        <v>0</v>
      </c>
      <c r="K66" s="82">
        <f>SUM(Tabla1[[#This Row],[Base Imponible]],Tabla1[[#This Row],[Importe]])</f>
        <v>0</v>
      </c>
      <c r="L66" s="76"/>
      <c r="M66" s="83"/>
      <c r="N66" s="15"/>
      <c r="O66" s="63" t="e">
        <f>Tabla1[[#This Row],[Importe imputado al proyecto/activ.]]/Tabla1[[#This Row],[Importe Total]]</f>
        <v>#DIV/0!</v>
      </c>
      <c r="P66" s="62"/>
      <c r="Q66" s="63" t="e">
        <f>Tabla1[[#This Row],[Importe imputado a la subvención]]/Tabla1[[#This Row],[Importe Total]]</f>
        <v>#DIV/0!</v>
      </c>
    </row>
    <row r="67" spans="1:17" ht="18" customHeight="1" x14ac:dyDescent="0.3">
      <c r="A67" s="75" t="str">
        <f>IF(B67="","",COUNTA($B$8:B68))</f>
        <v/>
      </c>
      <c r="B67" s="6"/>
      <c r="C67" s="77"/>
      <c r="D67" s="78"/>
      <c r="E67" s="78"/>
      <c r="F67" s="77"/>
      <c r="G67" s="77"/>
      <c r="H67" s="79"/>
      <c r="I67" s="80"/>
      <c r="J67" s="81">
        <f>Tabla1[[#This Row],[Base Imponible]]*Tabla1[[#This Row],[I.V.A.]]</f>
        <v>0</v>
      </c>
      <c r="K67" s="82">
        <f>SUM(Tabla1[[#This Row],[Base Imponible]],Tabla1[[#This Row],[Importe]])</f>
        <v>0</v>
      </c>
      <c r="L67" s="76"/>
      <c r="M67" s="83"/>
      <c r="N67" s="15"/>
      <c r="O67" s="63" t="e">
        <f>Tabla1[[#This Row],[Importe imputado al proyecto/activ.]]/Tabla1[[#This Row],[Importe Total]]</f>
        <v>#DIV/0!</v>
      </c>
      <c r="P67" s="62"/>
      <c r="Q67" s="63" t="e">
        <f>Tabla1[[#This Row],[Importe imputado a la subvención]]/Tabla1[[#This Row],[Importe Total]]</f>
        <v>#DIV/0!</v>
      </c>
    </row>
    <row r="68" spans="1:17" ht="18" customHeight="1" x14ac:dyDescent="0.3">
      <c r="A68" s="75" t="str">
        <f>IF(B68="","",COUNTA($B$8:B69))</f>
        <v/>
      </c>
      <c r="B68" s="6"/>
      <c r="C68" s="77"/>
      <c r="D68" s="78"/>
      <c r="E68" s="78"/>
      <c r="F68" s="77"/>
      <c r="G68" s="77"/>
      <c r="H68" s="79"/>
      <c r="I68" s="80"/>
      <c r="J68" s="81">
        <f>Tabla1[[#This Row],[Base Imponible]]*Tabla1[[#This Row],[I.V.A.]]</f>
        <v>0</v>
      </c>
      <c r="K68" s="82">
        <f>SUM(Tabla1[[#This Row],[Base Imponible]],Tabla1[[#This Row],[Importe]])</f>
        <v>0</v>
      </c>
      <c r="L68" s="76"/>
      <c r="M68" s="83"/>
      <c r="N68" s="15"/>
      <c r="O68" s="63" t="e">
        <f>Tabla1[[#This Row],[Importe imputado al proyecto/activ.]]/Tabla1[[#This Row],[Importe Total]]</f>
        <v>#DIV/0!</v>
      </c>
      <c r="P68" s="62"/>
      <c r="Q68" s="63" t="e">
        <f>Tabla1[[#This Row],[Importe imputado a la subvención]]/Tabla1[[#This Row],[Importe Total]]</f>
        <v>#DIV/0!</v>
      </c>
    </row>
    <row r="69" spans="1:17" ht="18" customHeight="1" x14ac:dyDescent="0.3">
      <c r="A69" s="75" t="str">
        <f>IF(B69="","",COUNTA($B$8:B70))</f>
        <v/>
      </c>
      <c r="B69" s="6"/>
      <c r="C69" s="77"/>
      <c r="D69" s="78"/>
      <c r="E69" s="78"/>
      <c r="F69" s="77"/>
      <c r="G69" s="77"/>
      <c r="H69" s="79"/>
      <c r="I69" s="80"/>
      <c r="J69" s="81">
        <f>Tabla1[[#This Row],[Base Imponible]]*Tabla1[[#This Row],[I.V.A.]]</f>
        <v>0</v>
      </c>
      <c r="K69" s="82">
        <f>SUM(Tabla1[[#This Row],[Base Imponible]],Tabla1[[#This Row],[Importe]])</f>
        <v>0</v>
      </c>
      <c r="L69" s="76"/>
      <c r="M69" s="83"/>
      <c r="N69" s="15"/>
      <c r="O69" s="63" t="e">
        <f>Tabla1[[#This Row],[Importe imputado al proyecto/activ.]]/Tabla1[[#This Row],[Importe Total]]</f>
        <v>#DIV/0!</v>
      </c>
      <c r="P69" s="62"/>
      <c r="Q69" s="63" t="e">
        <f>Tabla1[[#This Row],[Importe imputado a la subvención]]/Tabla1[[#This Row],[Importe Total]]</f>
        <v>#DIV/0!</v>
      </c>
    </row>
    <row r="70" spans="1:17" ht="18" customHeight="1" x14ac:dyDescent="0.3">
      <c r="A70" s="5" t="str">
        <f>IF(B70="","",COUNTA($B$8:B70))</f>
        <v/>
      </c>
      <c r="B70" s="6"/>
      <c r="C70" s="7"/>
      <c r="D70" s="8"/>
      <c r="E70" s="8"/>
      <c r="F70" s="7"/>
      <c r="G70" s="7"/>
      <c r="H70" s="9"/>
      <c r="I70" s="10"/>
      <c r="J70" s="11">
        <f>Tabla1[[#This Row],[Base Imponible]]*Tabla1[[#This Row],[I.V.A.]]</f>
        <v>0</v>
      </c>
      <c r="K70" s="56">
        <f>SUM(Tabla1[[#This Row],[Base Imponible]],Tabla1[[#This Row],[Importe]])</f>
        <v>0</v>
      </c>
      <c r="L70" s="53"/>
      <c r="M70" s="14"/>
      <c r="N70" s="15"/>
      <c r="O70" s="13" t="e">
        <f>Tabla1[[#This Row],[Importe imputado al proyecto/activ.]]/Tabla1[[#This Row],[Importe Total]]</f>
        <v>#DIV/0!</v>
      </c>
      <c r="P70" s="62"/>
      <c r="Q70" s="63" t="e">
        <f>Tabla1[[#This Row],[Importe imputado a la subvención]]/Tabla1[[#This Row],[Importe Total]]</f>
        <v>#DIV/0!</v>
      </c>
    </row>
    <row r="71" spans="1:17" ht="18" customHeight="1" x14ac:dyDescent="0.3">
      <c r="A71" s="5" t="str">
        <f>IF(B71="","",COUNTA($B$8:B71))</f>
        <v/>
      </c>
      <c r="B71" s="6"/>
      <c r="C71" s="7"/>
      <c r="D71" s="8"/>
      <c r="E71" s="8"/>
      <c r="F71" s="7"/>
      <c r="G71" s="7"/>
      <c r="H71" s="9"/>
      <c r="I71" s="10"/>
      <c r="J71" s="11">
        <f>Tabla1[[#This Row],[Base Imponible]]*Tabla1[[#This Row],[I.V.A.]]</f>
        <v>0</v>
      </c>
      <c r="K71" s="56">
        <f>SUM(Tabla1[[#This Row],[Base Imponible]],Tabla1[[#This Row],[Importe]])</f>
        <v>0</v>
      </c>
      <c r="L71" s="53"/>
      <c r="M71" s="14"/>
      <c r="N71" s="15"/>
      <c r="O71" s="13" t="e">
        <f>Tabla1[[#This Row],[Importe imputado al proyecto/activ.]]/Tabla1[[#This Row],[Importe Total]]</f>
        <v>#DIV/0!</v>
      </c>
      <c r="P71" s="62"/>
      <c r="Q71" s="63" t="e">
        <f>Tabla1[[#This Row],[Importe imputado a la subvención]]/Tabla1[[#This Row],[Importe Total]]</f>
        <v>#DIV/0!</v>
      </c>
    </row>
    <row r="72" spans="1:17" ht="18" customHeight="1" x14ac:dyDescent="0.3">
      <c r="A72" s="5" t="str">
        <f>IF(B72="","",COUNTA($B$8:B72))</f>
        <v/>
      </c>
      <c r="B72" s="6"/>
      <c r="C72" s="7"/>
      <c r="D72" s="8"/>
      <c r="E72" s="8"/>
      <c r="F72" s="7"/>
      <c r="G72" s="7"/>
      <c r="H72" s="9"/>
      <c r="I72" s="10"/>
      <c r="J72" s="11">
        <f>Tabla1[[#This Row],[Base Imponible]]*Tabla1[[#This Row],[I.V.A.]]</f>
        <v>0</v>
      </c>
      <c r="K72" s="56">
        <f>SUM(Tabla1[[#This Row],[Base Imponible]],Tabla1[[#This Row],[Importe]])</f>
        <v>0</v>
      </c>
      <c r="L72" s="53"/>
      <c r="M72" s="14"/>
      <c r="N72" s="15"/>
      <c r="O72" s="13" t="e">
        <f>Tabla1[[#This Row],[Importe imputado al proyecto/activ.]]/Tabla1[[#This Row],[Importe Total]]</f>
        <v>#DIV/0!</v>
      </c>
      <c r="P72" s="62"/>
      <c r="Q72" s="63" t="e">
        <f>Tabla1[[#This Row],[Importe imputado a la subvención]]/Tabla1[[#This Row],[Importe Total]]</f>
        <v>#DIV/0!</v>
      </c>
    </row>
    <row r="73" spans="1:17" ht="18" customHeight="1" x14ac:dyDescent="0.3">
      <c r="A73" s="75" t="str">
        <f>IF(B73="","",COUNTA($B$8:B74))</f>
        <v/>
      </c>
      <c r="B73" s="6"/>
      <c r="C73" s="77"/>
      <c r="D73" s="78"/>
      <c r="E73" s="78"/>
      <c r="F73" s="77"/>
      <c r="G73" s="77"/>
      <c r="H73" s="79"/>
      <c r="I73" s="80"/>
      <c r="J73" s="81">
        <f>Tabla1[[#This Row],[Base Imponible]]*Tabla1[[#This Row],[I.V.A.]]</f>
        <v>0</v>
      </c>
      <c r="K73" s="82">
        <f>SUM(Tabla1[[#This Row],[Base Imponible]],Tabla1[[#This Row],[Importe]])</f>
        <v>0</v>
      </c>
      <c r="L73" s="76"/>
      <c r="M73" s="83"/>
      <c r="N73" s="15"/>
      <c r="O73" s="63" t="e">
        <f>Tabla1[[#This Row],[Importe imputado al proyecto/activ.]]/Tabla1[[#This Row],[Importe Total]]</f>
        <v>#DIV/0!</v>
      </c>
      <c r="P73" s="62"/>
      <c r="Q73" s="63" t="e">
        <f>Tabla1[[#This Row],[Importe imputado a la subvención]]/Tabla1[[#This Row],[Importe Total]]</f>
        <v>#DIV/0!</v>
      </c>
    </row>
    <row r="74" spans="1:17" ht="18" customHeight="1" x14ac:dyDescent="0.3">
      <c r="A74" s="75" t="str">
        <f>IF(B74="","",COUNTA($B$8:B76))</f>
        <v/>
      </c>
      <c r="B74" s="6"/>
      <c r="C74" s="77"/>
      <c r="D74" s="78"/>
      <c r="E74" s="78"/>
      <c r="F74" s="77"/>
      <c r="G74" s="77"/>
      <c r="H74" s="79"/>
      <c r="I74" s="80"/>
      <c r="J74" s="81">
        <f>Tabla1[[#This Row],[Base Imponible]]*Tabla1[[#This Row],[I.V.A.]]</f>
        <v>0</v>
      </c>
      <c r="K74" s="82">
        <f>SUM(Tabla1[[#This Row],[Base Imponible]],Tabla1[[#This Row],[Importe]])</f>
        <v>0</v>
      </c>
      <c r="L74" s="76"/>
      <c r="M74" s="83"/>
      <c r="N74" s="15"/>
      <c r="O74" s="63" t="e">
        <f>Tabla1[[#This Row],[Importe imputado al proyecto/activ.]]/Tabla1[[#This Row],[Importe Total]]</f>
        <v>#DIV/0!</v>
      </c>
      <c r="P74" s="62"/>
      <c r="Q74" s="63" t="e">
        <f>Tabla1[[#This Row],[Importe imputado a la subvención]]/Tabla1[[#This Row],[Importe Total]]</f>
        <v>#DIV/0!</v>
      </c>
    </row>
    <row r="75" spans="1:17" ht="18" customHeight="1" x14ac:dyDescent="0.3">
      <c r="A75" s="75" t="str">
        <f>IF(B75="","",COUNTA($B$8:B76))</f>
        <v/>
      </c>
      <c r="B75" s="6"/>
      <c r="C75" s="77"/>
      <c r="D75" s="78"/>
      <c r="E75" s="78"/>
      <c r="F75" s="77"/>
      <c r="G75" s="77"/>
      <c r="H75" s="79"/>
      <c r="I75" s="80"/>
      <c r="J75" s="81">
        <f>Tabla1[[#This Row],[Base Imponible]]*Tabla1[[#This Row],[I.V.A.]]</f>
        <v>0</v>
      </c>
      <c r="K75" s="82">
        <f>SUM(Tabla1[[#This Row],[Base Imponible]],Tabla1[[#This Row],[Importe]])</f>
        <v>0</v>
      </c>
      <c r="L75" s="76"/>
      <c r="M75" s="83"/>
      <c r="N75" s="15"/>
      <c r="O75" s="63" t="e">
        <f>Tabla1[[#This Row],[Importe imputado al proyecto/activ.]]/Tabla1[[#This Row],[Importe Total]]</f>
        <v>#DIV/0!</v>
      </c>
      <c r="P75" s="62"/>
      <c r="Q75" s="63" t="e">
        <f>Tabla1[[#This Row],[Importe imputado a la subvención]]/Tabla1[[#This Row],[Importe Total]]</f>
        <v>#DIV/0!</v>
      </c>
    </row>
    <row r="76" spans="1:17" ht="18" customHeight="1" x14ac:dyDescent="0.3">
      <c r="A76" s="75" t="str">
        <f>IF(B76="","",COUNTA($B$8:B77))</f>
        <v/>
      </c>
      <c r="B76" s="6"/>
      <c r="C76" s="77"/>
      <c r="D76" s="78"/>
      <c r="E76" s="78"/>
      <c r="F76" s="77"/>
      <c r="G76" s="77"/>
      <c r="H76" s="79"/>
      <c r="I76" s="80"/>
      <c r="J76" s="81">
        <f>Tabla1[[#This Row],[Base Imponible]]*Tabla1[[#This Row],[I.V.A.]]</f>
        <v>0</v>
      </c>
      <c r="K76" s="82">
        <f>SUM(Tabla1[[#This Row],[Base Imponible]],Tabla1[[#This Row],[Importe]])</f>
        <v>0</v>
      </c>
      <c r="L76" s="76"/>
      <c r="M76" s="83"/>
      <c r="N76" s="15"/>
      <c r="O76" s="63" t="e">
        <f>Tabla1[[#This Row],[Importe imputado al proyecto/activ.]]/Tabla1[[#This Row],[Importe Total]]</f>
        <v>#DIV/0!</v>
      </c>
      <c r="P76" s="62"/>
      <c r="Q76" s="63" t="e">
        <f>Tabla1[[#This Row],[Importe imputado a la subvención]]/Tabla1[[#This Row],[Importe Total]]</f>
        <v>#DIV/0!</v>
      </c>
    </row>
    <row r="77" spans="1:17" ht="18" customHeight="1" x14ac:dyDescent="0.3">
      <c r="A77" s="5" t="str">
        <f>IF(B77="","",COUNTA($B$8:B77))</f>
        <v/>
      </c>
      <c r="B77" s="6"/>
      <c r="C77" s="7"/>
      <c r="D77" s="8"/>
      <c r="E77" s="8"/>
      <c r="F77" s="7"/>
      <c r="G77" s="7"/>
      <c r="H77" s="9"/>
      <c r="I77" s="10"/>
      <c r="J77" s="11">
        <f>Tabla1[[#This Row],[Base Imponible]]*Tabla1[[#This Row],[I.V.A.]]</f>
        <v>0</v>
      </c>
      <c r="K77" s="56">
        <f>SUM(Tabla1[[#This Row],[Base Imponible]],Tabla1[[#This Row],[Importe]])</f>
        <v>0</v>
      </c>
      <c r="L77" s="53"/>
      <c r="M77" s="14"/>
      <c r="N77" s="15"/>
      <c r="O77" s="13" t="e">
        <f>Tabla1[[#This Row],[Importe imputado al proyecto/activ.]]/Tabla1[[#This Row],[Importe Total]]</f>
        <v>#DIV/0!</v>
      </c>
      <c r="P77" s="62"/>
      <c r="Q77" s="63" t="e">
        <f>Tabla1[[#This Row],[Importe imputado a la subvención]]/Tabla1[[#This Row],[Importe Total]]</f>
        <v>#DIV/0!</v>
      </c>
    </row>
    <row r="78" spans="1:17" ht="18" customHeight="1" x14ac:dyDescent="0.3">
      <c r="A78" s="5" t="str">
        <f>IF(B78="","",COUNTA($B$8:B78))</f>
        <v/>
      </c>
      <c r="B78" s="6"/>
      <c r="C78" s="7"/>
      <c r="D78" s="8"/>
      <c r="E78" s="8"/>
      <c r="F78" s="7"/>
      <c r="G78" s="7"/>
      <c r="H78" s="9"/>
      <c r="I78" s="10"/>
      <c r="J78" s="11">
        <f>Tabla1[[#This Row],[Base Imponible]]*Tabla1[[#This Row],[I.V.A.]]</f>
        <v>0</v>
      </c>
      <c r="K78" s="56">
        <f>SUM(Tabla1[[#This Row],[Base Imponible]],Tabla1[[#This Row],[Importe]])</f>
        <v>0</v>
      </c>
      <c r="L78" s="53"/>
      <c r="M78" s="14"/>
      <c r="N78" s="15"/>
      <c r="O78" s="13" t="e">
        <f>Tabla1[[#This Row],[Importe imputado al proyecto/activ.]]/Tabla1[[#This Row],[Importe Total]]</f>
        <v>#DIV/0!</v>
      </c>
      <c r="P78" s="62"/>
      <c r="Q78" s="63" t="e">
        <f>Tabla1[[#This Row],[Importe imputado a la subvención]]/Tabla1[[#This Row],[Importe Total]]</f>
        <v>#DIV/0!</v>
      </c>
    </row>
    <row r="79" spans="1:17" ht="18" customHeight="1" x14ac:dyDescent="0.3">
      <c r="A79" s="5" t="str">
        <f>IF(B79="","",COUNTA($B$8:B79))</f>
        <v/>
      </c>
      <c r="B79" s="6"/>
      <c r="C79" s="7"/>
      <c r="D79" s="8"/>
      <c r="E79" s="8"/>
      <c r="F79" s="7"/>
      <c r="G79" s="7"/>
      <c r="H79" s="9"/>
      <c r="I79" s="10"/>
      <c r="J79" s="11">
        <f>Tabla1[[#This Row],[Base Imponible]]*Tabla1[[#This Row],[I.V.A.]]</f>
        <v>0</v>
      </c>
      <c r="K79" s="56">
        <f>SUM(Tabla1[[#This Row],[Base Imponible]],Tabla1[[#This Row],[Importe]])</f>
        <v>0</v>
      </c>
      <c r="L79" s="53"/>
      <c r="M79" s="14"/>
      <c r="N79" s="15"/>
      <c r="O79" s="13" t="e">
        <f>Tabla1[[#This Row],[Importe imputado al proyecto/activ.]]/Tabla1[[#This Row],[Importe Total]]</f>
        <v>#DIV/0!</v>
      </c>
      <c r="P79" s="62"/>
      <c r="Q79" s="63" t="e">
        <f>Tabla1[[#This Row],[Importe imputado a la subvención]]/Tabla1[[#This Row],[Importe Total]]</f>
        <v>#DIV/0!</v>
      </c>
    </row>
    <row r="80" spans="1:17" ht="18" customHeight="1" x14ac:dyDescent="0.3">
      <c r="A80" s="16" t="str">
        <f>IF(B80="","",COUNTA($B$8:B80))</f>
        <v/>
      </c>
      <c r="B80" s="6"/>
      <c r="C80" s="18"/>
      <c r="D80" s="19"/>
      <c r="E80" s="19"/>
      <c r="F80" s="18"/>
      <c r="G80" s="18"/>
      <c r="H80" s="20"/>
      <c r="I80" s="21"/>
      <c r="J80" s="22">
        <f>Tabla1[[#This Row],[Base Imponible]]*Tabla1[[#This Row],[I.V.A.]]</f>
        <v>0</v>
      </c>
      <c r="K80" s="57">
        <f>SUM(Tabla1[[#This Row],[Base Imponible]],Tabla1[[#This Row],[Importe]])</f>
        <v>0</v>
      </c>
      <c r="L80" s="54"/>
      <c r="M80" s="23"/>
      <c r="N80" s="24"/>
      <c r="O80" s="25" t="e">
        <f>Tabla1[[#This Row],[Importe imputado al proyecto/activ.]]/Tabla1[[#This Row],[Importe Total]]</f>
        <v>#DIV/0!</v>
      </c>
      <c r="P80" s="64"/>
      <c r="Q80" s="65" t="e">
        <f>Tabla1[[#This Row],[Importe imputado a la subvención]]/Tabla1[[#This Row],[Importe Total]]</f>
        <v>#DIV/0!</v>
      </c>
    </row>
    <row r="81" spans="1:19" ht="18" customHeight="1" thickBot="1" x14ac:dyDescent="0.35">
      <c r="A81" s="89" t="s">
        <v>50</v>
      </c>
      <c r="B81" s="90">
        <f>SUBTOTAL(103,Tabla1[Fecha factura])</f>
        <v>0</v>
      </c>
      <c r="C81" s="90"/>
      <c r="D81" s="91"/>
      <c r="E81" s="91"/>
      <c r="F81" s="90"/>
      <c r="G81" s="90"/>
      <c r="H81" s="90"/>
      <c r="I81" s="90"/>
      <c r="J81" s="92"/>
      <c r="K81" s="93"/>
      <c r="L81" s="55"/>
      <c r="M81" s="94"/>
      <c r="N81" s="95">
        <f>SUBTOTAL(109,Tabla1[Importe imputado al proyecto/activ.])</f>
        <v>0</v>
      </c>
      <c r="O81" s="96"/>
      <c r="P81" s="95">
        <f>SUBTOTAL(109,Tabla1[Importe imputado a la subvención])</f>
        <v>0</v>
      </c>
      <c r="Q81" s="59"/>
    </row>
    <row r="83" spans="1:19" ht="15" customHeight="1" x14ac:dyDescent="0.3">
      <c r="A83" s="158" t="s">
        <v>52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60"/>
      <c r="S83" s="1"/>
    </row>
    <row r="84" spans="1:19" ht="15" customHeight="1" thickBot="1" x14ac:dyDescent="0.35">
      <c r="A84" s="161" t="s">
        <v>26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3"/>
      <c r="N84" s="164"/>
      <c r="S84" s="1"/>
    </row>
    <row r="85" spans="1:19" ht="30.6" x14ac:dyDescent="0.3">
      <c r="A85" s="43" t="s">
        <v>2</v>
      </c>
      <c r="B85" s="43" t="s">
        <v>42</v>
      </c>
      <c r="C85" s="43" t="s">
        <v>47</v>
      </c>
      <c r="D85" s="43" t="s">
        <v>5</v>
      </c>
      <c r="E85" s="44" t="s">
        <v>54</v>
      </c>
      <c r="F85" s="45" t="s">
        <v>24</v>
      </c>
      <c r="G85" s="45" t="s">
        <v>25</v>
      </c>
      <c r="H85" s="47" t="s">
        <v>55</v>
      </c>
      <c r="I85" s="46" t="s">
        <v>48</v>
      </c>
      <c r="J85" s="48" t="s">
        <v>56</v>
      </c>
      <c r="K85" s="51" t="s">
        <v>61</v>
      </c>
      <c r="L85" s="48" t="s">
        <v>62</v>
      </c>
      <c r="M85" s="84" t="s">
        <v>59</v>
      </c>
      <c r="N85" s="58" t="s">
        <v>60</v>
      </c>
    </row>
    <row r="86" spans="1:19" ht="16.8" x14ac:dyDescent="0.3">
      <c r="A86" s="38" t="e">
        <f>IF(B86="","",COUNTIF(B86,"&lt;&gt;"))+MAX(0,S7)</f>
        <v>#VALUE!</v>
      </c>
      <c r="B86" s="6"/>
      <c r="C86" s="7"/>
      <c r="D86" s="7"/>
      <c r="E86" s="35" t="s">
        <v>17</v>
      </c>
      <c r="F86" s="36"/>
      <c r="G86" s="41"/>
      <c r="H86" s="17"/>
      <c r="I86" s="74"/>
      <c r="J86" s="42"/>
      <c r="K86" s="37"/>
      <c r="L86" s="13" t="e">
        <f t="shared" ref="L86:L117" si="0">K86/G86</f>
        <v>#DIV/0!</v>
      </c>
      <c r="M86" s="37"/>
      <c r="N86" s="97" t="e">
        <f>M86/G86</f>
        <v>#DIV/0!</v>
      </c>
    </row>
    <row r="87" spans="1:19" ht="16.8" x14ac:dyDescent="0.3">
      <c r="A87" s="87" t="e">
        <f t="shared" ref="A87:A118" si="1">IF(B87="","",COUNTIF(B87,"&lt;&gt;"))+MAX(0,A86)</f>
        <v>#VALUE!</v>
      </c>
      <c r="B87" s="6"/>
      <c r="C87" s="7"/>
      <c r="D87" s="7"/>
      <c r="E87" s="35" t="s">
        <v>17</v>
      </c>
      <c r="F87" s="36"/>
      <c r="G87" s="36"/>
      <c r="H87" s="6"/>
      <c r="I87" s="35"/>
      <c r="J87" s="14"/>
      <c r="K87" s="37"/>
      <c r="L87" s="13" t="e">
        <f t="shared" si="0"/>
        <v>#DIV/0!</v>
      </c>
      <c r="M87" s="37"/>
      <c r="N87" s="97" t="e">
        <f>M87/G87</f>
        <v>#DIV/0!</v>
      </c>
    </row>
    <row r="88" spans="1:19" ht="16.8" x14ac:dyDescent="0.3">
      <c r="A88" s="87" t="e">
        <f t="shared" si="1"/>
        <v>#VALUE!</v>
      </c>
      <c r="B88" s="6"/>
      <c r="C88" s="7"/>
      <c r="D88" s="7"/>
      <c r="E88" s="35" t="s">
        <v>17</v>
      </c>
      <c r="F88" s="36"/>
      <c r="G88" s="36"/>
      <c r="H88" s="6"/>
      <c r="I88" s="35"/>
      <c r="J88" s="14"/>
      <c r="K88" s="37"/>
      <c r="L88" s="13" t="e">
        <f t="shared" si="0"/>
        <v>#DIV/0!</v>
      </c>
      <c r="M88" s="37"/>
      <c r="N88" s="97" t="e">
        <f>M88/G88</f>
        <v>#DIV/0!</v>
      </c>
    </row>
    <row r="89" spans="1:19" ht="16.8" x14ac:dyDescent="0.3">
      <c r="A89" s="87" t="e">
        <f t="shared" si="1"/>
        <v>#VALUE!</v>
      </c>
      <c r="B89" s="6"/>
      <c r="C89" s="7"/>
      <c r="D89" s="7"/>
      <c r="E89" s="35" t="s">
        <v>17</v>
      </c>
      <c r="F89" s="36"/>
      <c r="G89" s="36"/>
      <c r="H89" s="6"/>
      <c r="I89" s="35"/>
      <c r="J89" s="14"/>
      <c r="K89" s="37"/>
      <c r="L89" s="13" t="e">
        <f t="shared" si="0"/>
        <v>#DIV/0!</v>
      </c>
      <c r="M89" s="37"/>
      <c r="N89" s="97" t="e">
        <f t="shared" ref="N89:N117" si="2">M89/G89</f>
        <v>#DIV/0!</v>
      </c>
    </row>
    <row r="90" spans="1:19" ht="16.8" x14ac:dyDescent="0.3">
      <c r="A90" s="87" t="e">
        <f t="shared" si="1"/>
        <v>#VALUE!</v>
      </c>
      <c r="B90" s="6"/>
      <c r="C90" s="7"/>
      <c r="D90" s="7"/>
      <c r="E90" s="35" t="s">
        <v>17</v>
      </c>
      <c r="F90" s="36"/>
      <c r="G90" s="36"/>
      <c r="H90" s="6"/>
      <c r="I90" s="35"/>
      <c r="J90" s="14"/>
      <c r="K90" s="37"/>
      <c r="L90" s="13" t="e">
        <f t="shared" si="0"/>
        <v>#DIV/0!</v>
      </c>
      <c r="M90" s="37"/>
      <c r="N90" s="97" t="e">
        <f t="shared" si="2"/>
        <v>#DIV/0!</v>
      </c>
    </row>
    <row r="91" spans="1:19" ht="16.8" x14ac:dyDescent="0.3">
      <c r="A91" s="87" t="e">
        <f t="shared" si="1"/>
        <v>#VALUE!</v>
      </c>
      <c r="B91" s="6"/>
      <c r="C91" s="7"/>
      <c r="D91" s="7"/>
      <c r="E91" s="35" t="s">
        <v>17</v>
      </c>
      <c r="F91" s="36"/>
      <c r="G91" s="36"/>
      <c r="H91" s="6"/>
      <c r="I91" s="35"/>
      <c r="J91" s="14"/>
      <c r="K91" s="37"/>
      <c r="L91" s="13" t="e">
        <f t="shared" si="0"/>
        <v>#DIV/0!</v>
      </c>
      <c r="M91" s="37"/>
      <c r="N91" s="97" t="e">
        <f t="shared" si="2"/>
        <v>#DIV/0!</v>
      </c>
    </row>
    <row r="92" spans="1:19" ht="16.8" x14ac:dyDescent="0.3">
      <c r="A92" s="87" t="e">
        <f t="shared" si="1"/>
        <v>#VALUE!</v>
      </c>
      <c r="B92" s="6"/>
      <c r="C92" s="7"/>
      <c r="D92" s="7"/>
      <c r="E92" s="35" t="s">
        <v>17</v>
      </c>
      <c r="F92" s="36"/>
      <c r="G92" s="36"/>
      <c r="H92" s="6"/>
      <c r="I92" s="35"/>
      <c r="J92" s="14"/>
      <c r="K92" s="37"/>
      <c r="L92" s="13" t="e">
        <f t="shared" si="0"/>
        <v>#DIV/0!</v>
      </c>
      <c r="M92" s="37"/>
      <c r="N92" s="97" t="e">
        <f t="shared" si="2"/>
        <v>#DIV/0!</v>
      </c>
    </row>
    <row r="93" spans="1:19" ht="16.8" x14ac:dyDescent="0.3">
      <c r="A93" s="87" t="e">
        <f t="shared" si="1"/>
        <v>#VALUE!</v>
      </c>
      <c r="B93" s="6"/>
      <c r="C93" s="7"/>
      <c r="D93" s="7"/>
      <c r="E93" s="35" t="s">
        <v>17</v>
      </c>
      <c r="F93" s="36"/>
      <c r="G93" s="36"/>
      <c r="H93" s="6"/>
      <c r="I93" s="35"/>
      <c r="J93" s="14"/>
      <c r="K93" s="37"/>
      <c r="L93" s="13" t="e">
        <f t="shared" si="0"/>
        <v>#DIV/0!</v>
      </c>
      <c r="M93" s="37"/>
      <c r="N93" s="97" t="e">
        <f t="shared" si="2"/>
        <v>#DIV/0!</v>
      </c>
    </row>
    <row r="94" spans="1:19" ht="16.8" x14ac:dyDescent="0.3">
      <c r="A94" s="87" t="e">
        <f t="shared" si="1"/>
        <v>#VALUE!</v>
      </c>
      <c r="B94" s="6"/>
      <c r="C94" s="7"/>
      <c r="D94" s="7"/>
      <c r="E94" s="35" t="s">
        <v>17</v>
      </c>
      <c r="F94" s="36"/>
      <c r="G94" s="36"/>
      <c r="H94" s="6"/>
      <c r="I94" s="35"/>
      <c r="J94" s="14"/>
      <c r="K94" s="37"/>
      <c r="L94" s="13" t="e">
        <f t="shared" si="0"/>
        <v>#DIV/0!</v>
      </c>
      <c r="M94" s="37"/>
      <c r="N94" s="97" t="e">
        <f t="shared" si="2"/>
        <v>#DIV/0!</v>
      </c>
    </row>
    <row r="95" spans="1:19" ht="15" customHeight="1" x14ac:dyDescent="0.3">
      <c r="A95" s="87" t="e">
        <f t="shared" si="1"/>
        <v>#VALUE!</v>
      </c>
      <c r="B95" s="6"/>
      <c r="C95" s="7"/>
      <c r="D95" s="7"/>
      <c r="E95" s="35" t="s">
        <v>17</v>
      </c>
      <c r="F95" s="36"/>
      <c r="G95" s="36"/>
      <c r="H95" s="6"/>
      <c r="I95" s="35"/>
      <c r="J95" s="14"/>
      <c r="K95" s="37"/>
      <c r="L95" s="13" t="e">
        <f t="shared" si="0"/>
        <v>#DIV/0!</v>
      </c>
      <c r="M95" s="37"/>
      <c r="N95" s="97" t="e">
        <f t="shared" si="2"/>
        <v>#DIV/0!</v>
      </c>
    </row>
    <row r="96" spans="1:19" ht="16.8" x14ac:dyDescent="0.3">
      <c r="A96" s="87" t="e">
        <f t="shared" si="1"/>
        <v>#VALUE!</v>
      </c>
      <c r="B96" s="6"/>
      <c r="C96" s="7"/>
      <c r="D96" s="7"/>
      <c r="E96" s="35" t="s">
        <v>17</v>
      </c>
      <c r="F96" s="36"/>
      <c r="G96" s="36"/>
      <c r="H96" s="6"/>
      <c r="I96" s="35"/>
      <c r="J96" s="14"/>
      <c r="K96" s="37"/>
      <c r="L96" s="13" t="e">
        <f t="shared" si="0"/>
        <v>#DIV/0!</v>
      </c>
      <c r="M96" s="37"/>
      <c r="N96" s="97" t="e">
        <f t="shared" si="2"/>
        <v>#DIV/0!</v>
      </c>
    </row>
    <row r="97" spans="1:14" ht="16.8" x14ac:dyDescent="0.3">
      <c r="A97" s="87" t="e">
        <f t="shared" si="1"/>
        <v>#VALUE!</v>
      </c>
      <c r="B97" s="6"/>
      <c r="C97" s="7"/>
      <c r="D97" s="7"/>
      <c r="E97" s="35" t="s">
        <v>17</v>
      </c>
      <c r="F97" s="36"/>
      <c r="G97" s="36"/>
      <c r="H97" s="6"/>
      <c r="I97" s="35"/>
      <c r="J97" s="14"/>
      <c r="K97" s="37"/>
      <c r="L97" s="13" t="e">
        <f t="shared" si="0"/>
        <v>#DIV/0!</v>
      </c>
      <c r="M97" s="37"/>
      <c r="N97" s="97" t="e">
        <f t="shared" si="2"/>
        <v>#DIV/0!</v>
      </c>
    </row>
    <row r="98" spans="1:14" ht="16.8" x14ac:dyDescent="0.3">
      <c r="A98" s="87" t="e">
        <f t="shared" si="1"/>
        <v>#VALUE!</v>
      </c>
      <c r="B98" s="6"/>
      <c r="C98" s="7"/>
      <c r="D98" s="7"/>
      <c r="E98" s="35" t="s">
        <v>17</v>
      </c>
      <c r="F98" s="36"/>
      <c r="G98" s="36"/>
      <c r="H98" s="6"/>
      <c r="I98" s="35"/>
      <c r="J98" s="14"/>
      <c r="K98" s="37"/>
      <c r="L98" s="13" t="e">
        <f t="shared" si="0"/>
        <v>#DIV/0!</v>
      </c>
      <c r="M98" s="37"/>
      <c r="N98" s="97" t="e">
        <f t="shared" si="2"/>
        <v>#DIV/0!</v>
      </c>
    </row>
    <row r="99" spans="1:14" ht="16.8" x14ac:dyDescent="0.3">
      <c r="A99" s="87" t="e">
        <f t="shared" si="1"/>
        <v>#VALUE!</v>
      </c>
      <c r="B99" s="6"/>
      <c r="C99" s="7"/>
      <c r="D99" s="7"/>
      <c r="E99" s="35" t="s">
        <v>17</v>
      </c>
      <c r="F99" s="36"/>
      <c r="G99" s="36"/>
      <c r="H99" s="6"/>
      <c r="I99" s="35"/>
      <c r="J99" s="14"/>
      <c r="K99" s="37"/>
      <c r="L99" s="13" t="e">
        <f t="shared" si="0"/>
        <v>#DIV/0!</v>
      </c>
      <c r="M99" s="37"/>
      <c r="N99" s="97" t="e">
        <f t="shared" si="2"/>
        <v>#DIV/0!</v>
      </c>
    </row>
    <row r="100" spans="1:14" ht="16.8" x14ac:dyDescent="0.3">
      <c r="A100" s="87" t="e">
        <f t="shared" si="1"/>
        <v>#VALUE!</v>
      </c>
      <c r="B100" s="6"/>
      <c r="C100" s="7"/>
      <c r="D100" s="7"/>
      <c r="E100" s="35" t="s">
        <v>17</v>
      </c>
      <c r="F100" s="36"/>
      <c r="G100" s="36"/>
      <c r="H100" s="6"/>
      <c r="I100" s="35"/>
      <c r="J100" s="14"/>
      <c r="K100" s="37"/>
      <c r="L100" s="13" t="e">
        <f t="shared" si="0"/>
        <v>#DIV/0!</v>
      </c>
      <c r="M100" s="37"/>
      <c r="N100" s="97" t="e">
        <f t="shared" si="2"/>
        <v>#DIV/0!</v>
      </c>
    </row>
    <row r="101" spans="1:14" ht="16.8" x14ac:dyDescent="0.3">
      <c r="A101" s="87" t="e">
        <f t="shared" si="1"/>
        <v>#VALUE!</v>
      </c>
      <c r="B101" s="6"/>
      <c r="C101" s="7"/>
      <c r="D101" s="7"/>
      <c r="E101" s="35" t="s">
        <v>17</v>
      </c>
      <c r="F101" s="36"/>
      <c r="G101" s="36"/>
      <c r="H101" s="6"/>
      <c r="I101" s="35"/>
      <c r="J101" s="14"/>
      <c r="K101" s="37"/>
      <c r="L101" s="13" t="e">
        <f t="shared" si="0"/>
        <v>#DIV/0!</v>
      </c>
      <c r="M101" s="37"/>
      <c r="N101" s="97" t="e">
        <f t="shared" si="2"/>
        <v>#DIV/0!</v>
      </c>
    </row>
    <row r="102" spans="1:14" ht="16.8" x14ac:dyDescent="0.3">
      <c r="A102" s="87" t="e">
        <f t="shared" si="1"/>
        <v>#VALUE!</v>
      </c>
      <c r="B102" s="6"/>
      <c r="C102" s="7"/>
      <c r="D102" s="7"/>
      <c r="E102" s="35" t="s">
        <v>17</v>
      </c>
      <c r="F102" s="36"/>
      <c r="G102" s="36"/>
      <c r="H102" s="6"/>
      <c r="I102" s="35"/>
      <c r="J102" s="14"/>
      <c r="K102" s="37"/>
      <c r="L102" s="13" t="e">
        <f t="shared" si="0"/>
        <v>#DIV/0!</v>
      </c>
      <c r="M102" s="37"/>
      <c r="N102" s="97" t="e">
        <f t="shared" si="2"/>
        <v>#DIV/0!</v>
      </c>
    </row>
    <row r="103" spans="1:14" ht="16.8" x14ac:dyDescent="0.3">
      <c r="A103" s="87" t="e">
        <f t="shared" si="1"/>
        <v>#VALUE!</v>
      </c>
      <c r="B103" s="6"/>
      <c r="C103" s="7"/>
      <c r="D103" s="7"/>
      <c r="E103" s="35" t="s">
        <v>17</v>
      </c>
      <c r="F103" s="36"/>
      <c r="G103" s="36"/>
      <c r="H103" s="6"/>
      <c r="I103" s="35"/>
      <c r="J103" s="14"/>
      <c r="K103" s="37"/>
      <c r="L103" s="13" t="e">
        <f t="shared" si="0"/>
        <v>#DIV/0!</v>
      </c>
      <c r="M103" s="37"/>
      <c r="N103" s="97" t="e">
        <f t="shared" si="2"/>
        <v>#DIV/0!</v>
      </c>
    </row>
    <row r="104" spans="1:14" ht="16.8" x14ac:dyDescent="0.3">
      <c r="A104" s="87" t="e">
        <f t="shared" si="1"/>
        <v>#VALUE!</v>
      </c>
      <c r="B104" s="6"/>
      <c r="C104" s="7"/>
      <c r="D104" s="7"/>
      <c r="E104" s="35" t="s">
        <v>17</v>
      </c>
      <c r="F104" s="36"/>
      <c r="G104" s="36"/>
      <c r="H104" s="6"/>
      <c r="I104" s="35"/>
      <c r="J104" s="14"/>
      <c r="K104" s="37"/>
      <c r="L104" s="13" t="e">
        <f t="shared" si="0"/>
        <v>#DIV/0!</v>
      </c>
      <c r="M104" s="37"/>
      <c r="N104" s="97" t="e">
        <f t="shared" si="2"/>
        <v>#DIV/0!</v>
      </c>
    </row>
    <row r="105" spans="1:14" ht="16.8" x14ac:dyDescent="0.3">
      <c r="A105" s="87" t="e">
        <f t="shared" si="1"/>
        <v>#VALUE!</v>
      </c>
      <c r="B105" s="6"/>
      <c r="C105" s="7"/>
      <c r="D105" s="7"/>
      <c r="E105" s="35" t="s">
        <v>17</v>
      </c>
      <c r="F105" s="36"/>
      <c r="G105" s="36"/>
      <c r="H105" s="6"/>
      <c r="I105" s="35"/>
      <c r="J105" s="14"/>
      <c r="K105" s="37"/>
      <c r="L105" s="13" t="e">
        <f t="shared" si="0"/>
        <v>#DIV/0!</v>
      </c>
      <c r="M105" s="37"/>
      <c r="N105" s="97" t="e">
        <f t="shared" si="2"/>
        <v>#DIV/0!</v>
      </c>
    </row>
    <row r="106" spans="1:14" ht="18" customHeight="1" x14ac:dyDescent="0.3">
      <c r="A106" s="87" t="e">
        <f t="shared" si="1"/>
        <v>#VALUE!</v>
      </c>
      <c r="B106" s="6"/>
      <c r="C106" s="7"/>
      <c r="D106" s="7"/>
      <c r="E106" s="35" t="s">
        <v>17</v>
      </c>
      <c r="F106" s="36"/>
      <c r="G106" s="36"/>
      <c r="H106" s="6"/>
      <c r="I106" s="35"/>
      <c r="J106" s="14"/>
      <c r="K106" s="37"/>
      <c r="L106" s="13" t="e">
        <f t="shared" si="0"/>
        <v>#DIV/0!</v>
      </c>
      <c r="M106" s="37"/>
      <c r="N106" s="97" t="e">
        <f t="shared" si="2"/>
        <v>#DIV/0!</v>
      </c>
    </row>
    <row r="107" spans="1:14" ht="16.8" x14ac:dyDescent="0.3">
      <c r="A107" s="87" t="e">
        <f t="shared" si="1"/>
        <v>#VALUE!</v>
      </c>
      <c r="B107" s="6"/>
      <c r="C107" s="7"/>
      <c r="D107" s="7"/>
      <c r="E107" s="35" t="s">
        <v>17</v>
      </c>
      <c r="F107" s="36"/>
      <c r="G107" s="36"/>
      <c r="H107" s="6"/>
      <c r="I107" s="35"/>
      <c r="J107" s="14"/>
      <c r="K107" s="37"/>
      <c r="L107" s="13" t="e">
        <f t="shared" si="0"/>
        <v>#DIV/0!</v>
      </c>
      <c r="M107" s="37"/>
      <c r="N107" s="97" t="e">
        <f t="shared" si="2"/>
        <v>#DIV/0!</v>
      </c>
    </row>
    <row r="108" spans="1:14" ht="16.8" x14ac:dyDescent="0.3">
      <c r="A108" s="87" t="e">
        <f t="shared" si="1"/>
        <v>#VALUE!</v>
      </c>
      <c r="B108" s="6"/>
      <c r="C108" s="7"/>
      <c r="D108" s="7"/>
      <c r="E108" s="35" t="s">
        <v>17</v>
      </c>
      <c r="F108" s="36"/>
      <c r="G108" s="36"/>
      <c r="H108" s="6"/>
      <c r="I108" s="35"/>
      <c r="J108" s="14"/>
      <c r="K108" s="37"/>
      <c r="L108" s="13" t="e">
        <f t="shared" si="0"/>
        <v>#DIV/0!</v>
      </c>
      <c r="M108" s="37"/>
      <c r="N108" s="97" t="e">
        <f t="shared" si="2"/>
        <v>#DIV/0!</v>
      </c>
    </row>
    <row r="109" spans="1:14" ht="16.8" x14ac:dyDescent="0.3">
      <c r="A109" s="87" t="e">
        <f t="shared" si="1"/>
        <v>#VALUE!</v>
      </c>
      <c r="B109" s="6"/>
      <c r="C109" s="7"/>
      <c r="D109" s="7"/>
      <c r="E109" s="35" t="s">
        <v>17</v>
      </c>
      <c r="F109" s="36"/>
      <c r="G109" s="36"/>
      <c r="H109" s="6"/>
      <c r="I109" s="35"/>
      <c r="J109" s="14"/>
      <c r="K109" s="37"/>
      <c r="L109" s="13" t="e">
        <f t="shared" si="0"/>
        <v>#DIV/0!</v>
      </c>
      <c r="M109" s="37"/>
      <c r="N109" s="97" t="e">
        <f t="shared" si="2"/>
        <v>#DIV/0!</v>
      </c>
    </row>
    <row r="110" spans="1:14" ht="16.8" x14ac:dyDescent="0.3">
      <c r="A110" s="87" t="e">
        <f t="shared" si="1"/>
        <v>#VALUE!</v>
      </c>
      <c r="B110" s="6"/>
      <c r="C110" s="7"/>
      <c r="D110" s="7"/>
      <c r="E110" s="35" t="s">
        <v>17</v>
      </c>
      <c r="F110" s="36"/>
      <c r="G110" s="36"/>
      <c r="H110" s="6"/>
      <c r="I110" s="35"/>
      <c r="J110" s="14"/>
      <c r="K110" s="37"/>
      <c r="L110" s="13" t="e">
        <f t="shared" si="0"/>
        <v>#DIV/0!</v>
      </c>
      <c r="M110" s="37"/>
      <c r="N110" s="97" t="e">
        <f t="shared" si="2"/>
        <v>#DIV/0!</v>
      </c>
    </row>
    <row r="111" spans="1:14" ht="16.8" x14ac:dyDescent="0.3">
      <c r="A111" s="87" t="e">
        <f t="shared" si="1"/>
        <v>#VALUE!</v>
      </c>
      <c r="B111" s="6"/>
      <c r="C111" s="7"/>
      <c r="D111" s="7"/>
      <c r="E111" s="35" t="s">
        <v>17</v>
      </c>
      <c r="F111" s="36"/>
      <c r="G111" s="36"/>
      <c r="H111" s="6"/>
      <c r="I111" s="35"/>
      <c r="J111" s="14"/>
      <c r="K111" s="37"/>
      <c r="L111" s="13" t="e">
        <f t="shared" si="0"/>
        <v>#DIV/0!</v>
      </c>
      <c r="M111" s="37"/>
      <c r="N111" s="97" t="e">
        <f t="shared" si="2"/>
        <v>#DIV/0!</v>
      </c>
    </row>
    <row r="112" spans="1:14" ht="16.8" x14ac:dyDescent="0.3">
      <c r="A112" s="87" t="e">
        <f t="shared" si="1"/>
        <v>#VALUE!</v>
      </c>
      <c r="B112" s="6"/>
      <c r="C112" s="7"/>
      <c r="D112" s="7"/>
      <c r="E112" s="35" t="s">
        <v>17</v>
      </c>
      <c r="F112" s="36"/>
      <c r="G112" s="36"/>
      <c r="H112" s="6"/>
      <c r="I112" s="35"/>
      <c r="J112" s="14"/>
      <c r="K112" s="37"/>
      <c r="L112" s="13" t="e">
        <f t="shared" si="0"/>
        <v>#DIV/0!</v>
      </c>
      <c r="M112" s="37"/>
      <c r="N112" s="97" t="e">
        <f t="shared" si="2"/>
        <v>#DIV/0!</v>
      </c>
    </row>
    <row r="113" spans="1:14" ht="16.8" x14ac:dyDescent="0.3">
      <c r="A113" s="87" t="e">
        <f t="shared" si="1"/>
        <v>#VALUE!</v>
      </c>
      <c r="B113" s="6"/>
      <c r="C113" s="7"/>
      <c r="D113" s="7"/>
      <c r="E113" s="35" t="s">
        <v>17</v>
      </c>
      <c r="F113" s="36"/>
      <c r="G113" s="36"/>
      <c r="H113" s="6"/>
      <c r="I113" s="35"/>
      <c r="J113" s="14"/>
      <c r="K113" s="37"/>
      <c r="L113" s="13" t="e">
        <f t="shared" si="0"/>
        <v>#DIV/0!</v>
      </c>
      <c r="M113" s="37"/>
      <c r="N113" s="97" t="e">
        <f t="shared" si="2"/>
        <v>#DIV/0!</v>
      </c>
    </row>
    <row r="114" spans="1:14" ht="16.8" x14ac:dyDescent="0.3">
      <c r="A114" s="87" t="e">
        <f t="shared" si="1"/>
        <v>#VALUE!</v>
      </c>
      <c r="B114" s="6"/>
      <c r="C114" s="7"/>
      <c r="D114" s="7"/>
      <c r="E114" s="35" t="s">
        <v>17</v>
      </c>
      <c r="F114" s="36"/>
      <c r="G114" s="36"/>
      <c r="H114" s="6"/>
      <c r="I114" s="35"/>
      <c r="J114" s="14"/>
      <c r="K114" s="37"/>
      <c r="L114" s="13" t="e">
        <f t="shared" si="0"/>
        <v>#DIV/0!</v>
      </c>
      <c r="M114" s="37"/>
      <c r="N114" s="97" t="e">
        <f t="shared" si="2"/>
        <v>#DIV/0!</v>
      </c>
    </row>
    <row r="115" spans="1:14" ht="16.8" x14ac:dyDescent="0.3">
      <c r="A115" s="88" t="e">
        <f t="shared" si="1"/>
        <v>#VALUE!</v>
      </c>
      <c r="B115" s="6"/>
      <c r="C115" s="18"/>
      <c r="D115" s="18"/>
      <c r="E115" s="49" t="s">
        <v>17</v>
      </c>
      <c r="F115" s="50"/>
      <c r="G115" s="36"/>
      <c r="H115" s="6"/>
      <c r="I115" s="35"/>
      <c r="J115" s="23"/>
      <c r="K115" s="37"/>
      <c r="L115" s="25" t="e">
        <f t="shared" si="0"/>
        <v>#DIV/0!</v>
      </c>
      <c r="M115" s="37"/>
      <c r="N115" s="97" t="e">
        <f t="shared" si="2"/>
        <v>#DIV/0!</v>
      </c>
    </row>
    <row r="116" spans="1:14" ht="16.8" x14ac:dyDescent="0.3">
      <c r="A116" s="87" t="e">
        <f t="shared" si="1"/>
        <v>#VALUE!</v>
      </c>
      <c r="B116" s="6"/>
      <c r="C116" s="7"/>
      <c r="D116" s="7"/>
      <c r="E116" s="35" t="s">
        <v>17</v>
      </c>
      <c r="F116" s="36"/>
      <c r="G116" s="36"/>
      <c r="H116" s="6"/>
      <c r="I116" s="35"/>
      <c r="J116" s="14"/>
      <c r="K116" s="37"/>
      <c r="L116" s="13" t="e">
        <f t="shared" si="0"/>
        <v>#DIV/0!</v>
      </c>
      <c r="M116" s="37"/>
      <c r="N116" s="97" t="e">
        <f t="shared" si="2"/>
        <v>#DIV/0!</v>
      </c>
    </row>
    <row r="117" spans="1:14" ht="16.8" x14ac:dyDescent="0.3">
      <c r="A117" s="87" t="e">
        <f t="shared" si="1"/>
        <v>#VALUE!</v>
      </c>
      <c r="B117" s="6"/>
      <c r="C117" s="7"/>
      <c r="D117" s="7"/>
      <c r="E117" s="35" t="s">
        <v>17</v>
      </c>
      <c r="F117" s="36"/>
      <c r="G117" s="36"/>
      <c r="H117" s="6"/>
      <c r="I117" s="35"/>
      <c r="J117" s="14"/>
      <c r="K117" s="37"/>
      <c r="L117" s="13" t="e">
        <f t="shared" si="0"/>
        <v>#DIV/0!</v>
      </c>
      <c r="M117" s="37"/>
      <c r="N117" s="97" t="e">
        <f t="shared" si="2"/>
        <v>#DIV/0!</v>
      </c>
    </row>
    <row r="118" spans="1:14" ht="16.8" x14ac:dyDescent="0.3">
      <c r="A118" s="87" t="e">
        <f t="shared" si="1"/>
        <v>#VALUE!</v>
      </c>
      <c r="B118" s="6"/>
      <c r="C118" s="7"/>
      <c r="D118" s="7"/>
      <c r="E118" s="35" t="s">
        <v>17</v>
      </c>
      <c r="F118" s="36"/>
      <c r="G118" s="36"/>
      <c r="H118" s="6"/>
      <c r="I118" s="74"/>
      <c r="J118" s="14"/>
      <c r="K118" s="37"/>
      <c r="L118" s="13" t="e">
        <f t="shared" ref="L118:L148" si="3">K118/G118</f>
        <v>#DIV/0!</v>
      </c>
      <c r="M118" s="37"/>
      <c r="N118" s="97" t="e">
        <f t="shared" ref="N118:N148" si="4">M118/G118</f>
        <v>#DIV/0!</v>
      </c>
    </row>
    <row r="119" spans="1:14" ht="16.8" x14ac:dyDescent="0.3">
      <c r="A119" s="87" t="e">
        <f t="shared" ref="A119:A148" si="5">IF(B119="","",COUNTIF(B119,"&lt;&gt;"))+MAX(0,A118)</f>
        <v>#VALUE!</v>
      </c>
      <c r="B119" s="6"/>
      <c r="C119" s="7"/>
      <c r="D119" s="7"/>
      <c r="E119" s="35" t="s">
        <v>17</v>
      </c>
      <c r="F119" s="36"/>
      <c r="G119" s="36"/>
      <c r="H119" s="6"/>
      <c r="I119" s="35"/>
      <c r="J119" s="14"/>
      <c r="K119" s="37"/>
      <c r="L119" s="13" t="e">
        <f t="shared" si="3"/>
        <v>#DIV/0!</v>
      </c>
      <c r="M119" s="37"/>
      <c r="N119" s="97" t="e">
        <f t="shared" si="4"/>
        <v>#DIV/0!</v>
      </c>
    </row>
    <row r="120" spans="1:14" ht="16.8" x14ac:dyDescent="0.3">
      <c r="A120" s="87" t="e">
        <f t="shared" si="5"/>
        <v>#VALUE!</v>
      </c>
      <c r="B120" s="6"/>
      <c r="C120" s="7"/>
      <c r="D120" s="7"/>
      <c r="E120" s="35" t="s">
        <v>17</v>
      </c>
      <c r="F120" s="36"/>
      <c r="G120" s="36"/>
      <c r="H120" s="6"/>
      <c r="I120" s="35"/>
      <c r="J120" s="14"/>
      <c r="K120" s="37"/>
      <c r="L120" s="13" t="e">
        <f t="shared" si="3"/>
        <v>#DIV/0!</v>
      </c>
      <c r="M120" s="37"/>
      <c r="N120" s="97" t="e">
        <f t="shared" si="4"/>
        <v>#DIV/0!</v>
      </c>
    </row>
    <row r="121" spans="1:14" ht="16.8" x14ac:dyDescent="0.3">
      <c r="A121" s="88" t="e">
        <f t="shared" si="5"/>
        <v>#VALUE!</v>
      </c>
      <c r="B121" s="6"/>
      <c r="C121" s="18"/>
      <c r="D121" s="18"/>
      <c r="E121" s="49" t="s">
        <v>17</v>
      </c>
      <c r="F121" s="50"/>
      <c r="G121" s="36"/>
      <c r="H121" s="6"/>
      <c r="I121" s="35"/>
      <c r="J121" s="23"/>
      <c r="K121" s="37"/>
      <c r="L121" s="25" t="e">
        <f t="shared" si="3"/>
        <v>#DIV/0!</v>
      </c>
      <c r="M121" s="37"/>
      <c r="N121" s="97" t="e">
        <f t="shared" si="4"/>
        <v>#DIV/0!</v>
      </c>
    </row>
    <row r="122" spans="1:14" ht="16.8" x14ac:dyDescent="0.3">
      <c r="A122" s="87" t="e">
        <f t="shared" si="5"/>
        <v>#VALUE!</v>
      </c>
      <c r="B122" s="6"/>
      <c r="C122" s="7"/>
      <c r="D122" s="7"/>
      <c r="E122" s="35" t="s">
        <v>17</v>
      </c>
      <c r="F122" s="36"/>
      <c r="G122" s="36"/>
      <c r="H122" s="6"/>
      <c r="I122" s="35"/>
      <c r="J122" s="14"/>
      <c r="K122" s="37"/>
      <c r="L122" s="13" t="e">
        <f t="shared" si="3"/>
        <v>#DIV/0!</v>
      </c>
      <c r="M122" s="37"/>
      <c r="N122" s="97" t="e">
        <f t="shared" si="4"/>
        <v>#DIV/0!</v>
      </c>
    </row>
    <row r="123" spans="1:14" ht="16.8" x14ac:dyDescent="0.3">
      <c r="A123" s="87" t="e">
        <f t="shared" si="5"/>
        <v>#VALUE!</v>
      </c>
      <c r="B123" s="6"/>
      <c r="C123" s="7"/>
      <c r="D123" s="7"/>
      <c r="E123" s="35" t="s">
        <v>17</v>
      </c>
      <c r="F123" s="36"/>
      <c r="G123" s="36"/>
      <c r="H123" s="6"/>
      <c r="I123" s="35"/>
      <c r="J123" s="14"/>
      <c r="K123" s="37"/>
      <c r="L123" s="13" t="e">
        <f t="shared" si="3"/>
        <v>#DIV/0!</v>
      </c>
      <c r="M123" s="37"/>
      <c r="N123" s="97" t="e">
        <f t="shared" si="4"/>
        <v>#DIV/0!</v>
      </c>
    </row>
    <row r="124" spans="1:14" ht="16.8" x14ac:dyDescent="0.3">
      <c r="A124" s="87" t="e">
        <f t="shared" si="5"/>
        <v>#VALUE!</v>
      </c>
      <c r="B124" s="6"/>
      <c r="C124" s="7"/>
      <c r="D124" s="7"/>
      <c r="E124" s="35" t="s">
        <v>17</v>
      </c>
      <c r="F124" s="36"/>
      <c r="G124" s="36"/>
      <c r="H124" s="6"/>
      <c r="I124" s="35"/>
      <c r="J124" s="14"/>
      <c r="K124" s="37"/>
      <c r="L124" s="13" t="e">
        <f t="shared" si="3"/>
        <v>#DIV/0!</v>
      </c>
      <c r="M124" s="37"/>
      <c r="N124" s="97" t="e">
        <f t="shared" si="4"/>
        <v>#DIV/0!</v>
      </c>
    </row>
    <row r="125" spans="1:14" ht="16.8" x14ac:dyDescent="0.3">
      <c r="A125" s="87" t="e">
        <f t="shared" si="5"/>
        <v>#VALUE!</v>
      </c>
      <c r="B125" s="6"/>
      <c r="C125" s="7"/>
      <c r="D125" s="7"/>
      <c r="E125" s="35" t="s">
        <v>17</v>
      </c>
      <c r="F125" s="36"/>
      <c r="G125" s="36"/>
      <c r="H125" s="6"/>
      <c r="I125" s="35"/>
      <c r="J125" s="14"/>
      <c r="K125" s="37"/>
      <c r="L125" s="13" t="e">
        <f t="shared" si="3"/>
        <v>#DIV/0!</v>
      </c>
      <c r="M125" s="37"/>
      <c r="N125" s="97" t="e">
        <f t="shared" si="4"/>
        <v>#DIV/0!</v>
      </c>
    </row>
    <row r="126" spans="1:14" ht="16.8" x14ac:dyDescent="0.3">
      <c r="A126" s="87" t="e">
        <f t="shared" si="5"/>
        <v>#VALUE!</v>
      </c>
      <c r="B126" s="6"/>
      <c r="C126" s="7"/>
      <c r="D126" s="7"/>
      <c r="E126" s="35" t="s">
        <v>17</v>
      </c>
      <c r="F126" s="36"/>
      <c r="G126" s="36"/>
      <c r="H126" s="6"/>
      <c r="I126" s="35"/>
      <c r="J126" s="14"/>
      <c r="K126" s="37"/>
      <c r="L126" s="13" t="e">
        <f t="shared" si="3"/>
        <v>#DIV/0!</v>
      </c>
      <c r="M126" s="37"/>
      <c r="N126" s="97" t="e">
        <f t="shared" si="4"/>
        <v>#DIV/0!</v>
      </c>
    </row>
    <row r="127" spans="1:14" ht="16.8" x14ac:dyDescent="0.3">
      <c r="A127" s="87" t="e">
        <f t="shared" si="5"/>
        <v>#VALUE!</v>
      </c>
      <c r="B127" s="6"/>
      <c r="C127" s="7"/>
      <c r="D127" s="7"/>
      <c r="E127" s="35" t="s">
        <v>17</v>
      </c>
      <c r="F127" s="36"/>
      <c r="G127" s="36"/>
      <c r="H127" s="6"/>
      <c r="I127" s="35"/>
      <c r="J127" s="14"/>
      <c r="K127" s="37"/>
      <c r="L127" s="13" t="e">
        <f t="shared" si="3"/>
        <v>#DIV/0!</v>
      </c>
      <c r="M127" s="37"/>
      <c r="N127" s="97" t="e">
        <f t="shared" si="4"/>
        <v>#DIV/0!</v>
      </c>
    </row>
    <row r="128" spans="1:14" ht="16.8" x14ac:dyDescent="0.3">
      <c r="A128" s="87" t="e">
        <f t="shared" si="5"/>
        <v>#VALUE!</v>
      </c>
      <c r="B128" s="6"/>
      <c r="C128" s="7"/>
      <c r="D128" s="7"/>
      <c r="E128" s="35" t="s">
        <v>17</v>
      </c>
      <c r="F128" s="36"/>
      <c r="G128" s="36"/>
      <c r="H128" s="6"/>
      <c r="I128" s="35"/>
      <c r="J128" s="14"/>
      <c r="K128" s="37"/>
      <c r="L128" s="13" t="e">
        <f t="shared" si="3"/>
        <v>#DIV/0!</v>
      </c>
      <c r="M128" s="37"/>
      <c r="N128" s="97" t="e">
        <f t="shared" si="4"/>
        <v>#DIV/0!</v>
      </c>
    </row>
    <row r="129" spans="1:14" ht="16.8" x14ac:dyDescent="0.3">
      <c r="A129" s="87" t="e">
        <f t="shared" si="5"/>
        <v>#VALUE!</v>
      </c>
      <c r="B129" s="6"/>
      <c r="C129" s="7"/>
      <c r="D129" s="7"/>
      <c r="E129" s="35" t="s">
        <v>17</v>
      </c>
      <c r="F129" s="36"/>
      <c r="G129" s="36"/>
      <c r="H129" s="6"/>
      <c r="I129" s="35"/>
      <c r="J129" s="14"/>
      <c r="K129" s="37"/>
      <c r="L129" s="13" t="e">
        <f t="shared" si="3"/>
        <v>#DIV/0!</v>
      </c>
      <c r="M129" s="37"/>
      <c r="N129" s="97" t="e">
        <f t="shared" si="4"/>
        <v>#DIV/0!</v>
      </c>
    </row>
    <row r="130" spans="1:14" ht="16.8" x14ac:dyDescent="0.3">
      <c r="A130" s="87" t="e">
        <f t="shared" si="5"/>
        <v>#VALUE!</v>
      </c>
      <c r="B130" s="6"/>
      <c r="C130" s="7"/>
      <c r="D130" s="7"/>
      <c r="E130" s="35" t="s">
        <v>17</v>
      </c>
      <c r="F130" s="36"/>
      <c r="G130" s="36"/>
      <c r="H130" s="6"/>
      <c r="I130" s="35"/>
      <c r="J130" s="14"/>
      <c r="K130" s="37"/>
      <c r="L130" s="13" t="e">
        <f t="shared" si="3"/>
        <v>#DIV/0!</v>
      </c>
      <c r="M130" s="37"/>
      <c r="N130" s="97" t="e">
        <f t="shared" si="4"/>
        <v>#DIV/0!</v>
      </c>
    </row>
    <row r="131" spans="1:14" ht="16.8" x14ac:dyDescent="0.3">
      <c r="A131" s="87" t="e">
        <f t="shared" si="5"/>
        <v>#VALUE!</v>
      </c>
      <c r="B131" s="6"/>
      <c r="C131" s="7"/>
      <c r="D131" s="7"/>
      <c r="E131" s="35" t="s">
        <v>17</v>
      </c>
      <c r="F131" s="36"/>
      <c r="G131" s="36"/>
      <c r="H131" s="6"/>
      <c r="I131" s="35"/>
      <c r="J131" s="14"/>
      <c r="K131" s="37"/>
      <c r="L131" s="13" t="e">
        <f t="shared" ref="L131:L139" si="6">K131/G131</f>
        <v>#DIV/0!</v>
      </c>
      <c r="M131" s="37"/>
      <c r="N131" s="97" t="e">
        <f t="shared" ref="N131:N139" si="7">M131/G131</f>
        <v>#DIV/0!</v>
      </c>
    </row>
    <row r="132" spans="1:14" ht="16.8" x14ac:dyDescent="0.3">
      <c r="A132" s="87" t="e">
        <f t="shared" si="5"/>
        <v>#VALUE!</v>
      </c>
      <c r="B132" s="6"/>
      <c r="C132" s="7"/>
      <c r="D132" s="7"/>
      <c r="E132" s="35" t="s">
        <v>17</v>
      </c>
      <c r="F132" s="36"/>
      <c r="G132" s="36"/>
      <c r="H132" s="6"/>
      <c r="I132" s="35"/>
      <c r="J132" s="14"/>
      <c r="K132" s="37"/>
      <c r="L132" s="13" t="e">
        <f t="shared" si="6"/>
        <v>#DIV/0!</v>
      </c>
      <c r="M132" s="37"/>
      <c r="N132" s="97" t="e">
        <f t="shared" si="7"/>
        <v>#DIV/0!</v>
      </c>
    </row>
    <row r="133" spans="1:14" ht="16.8" x14ac:dyDescent="0.3">
      <c r="A133" s="87" t="e">
        <f t="shared" si="5"/>
        <v>#VALUE!</v>
      </c>
      <c r="B133" s="6"/>
      <c r="C133" s="7"/>
      <c r="D133" s="7"/>
      <c r="E133" s="35" t="s">
        <v>17</v>
      </c>
      <c r="F133" s="36"/>
      <c r="G133" s="36"/>
      <c r="H133" s="6"/>
      <c r="I133" s="35"/>
      <c r="J133" s="14"/>
      <c r="K133" s="37"/>
      <c r="L133" s="13" t="e">
        <f t="shared" si="6"/>
        <v>#DIV/0!</v>
      </c>
      <c r="M133" s="37"/>
      <c r="N133" s="97" t="e">
        <f t="shared" si="7"/>
        <v>#DIV/0!</v>
      </c>
    </row>
    <row r="134" spans="1:14" ht="16.8" x14ac:dyDescent="0.3">
      <c r="A134" s="87" t="e">
        <f t="shared" si="5"/>
        <v>#VALUE!</v>
      </c>
      <c r="B134" s="6"/>
      <c r="C134" s="7"/>
      <c r="D134" s="7"/>
      <c r="E134" s="35" t="s">
        <v>17</v>
      </c>
      <c r="F134" s="36"/>
      <c r="G134" s="36"/>
      <c r="H134" s="6"/>
      <c r="I134" s="35"/>
      <c r="J134" s="14"/>
      <c r="K134" s="37"/>
      <c r="L134" s="13" t="e">
        <f t="shared" si="6"/>
        <v>#DIV/0!</v>
      </c>
      <c r="M134" s="37"/>
      <c r="N134" s="97" t="e">
        <f t="shared" si="7"/>
        <v>#DIV/0!</v>
      </c>
    </row>
    <row r="135" spans="1:14" ht="16.8" x14ac:dyDescent="0.3">
      <c r="A135" s="87" t="e">
        <f t="shared" si="5"/>
        <v>#VALUE!</v>
      </c>
      <c r="B135" s="6"/>
      <c r="C135" s="7"/>
      <c r="D135" s="7"/>
      <c r="E135" s="35" t="s">
        <v>17</v>
      </c>
      <c r="F135" s="36"/>
      <c r="G135" s="36"/>
      <c r="H135" s="6"/>
      <c r="I135" s="35"/>
      <c r="J135" s="14"/>
      <c r="K135" s="37"/>
      <c r="L135" s="13" t="e">
        <f t="shared" si="6"/>
        <v>#DIV/0!</v>
      </c>
      <c r="M135" s="37"/>
      <c r="N135" s="97" t="e">
        <f t="shared" si="7"/>
        <v>#DIV/0!</v>
      </c>
    </row>
    <row r="136" spans="1:14" ht="16.8" x14ac:dyDescent="0.3">
      <c r="A136" s="87" t="e">
        <f t="shared" si="5"/>
        <v>#VALUE!</v>
      </c>
      <c r="B136" s="6"/>
      <c r="C136" s="7"/>
      <c r="D136" s="7"/>
      <c r="E136" s="35" t="s">
        <v>17</v>
      </c>
      <c r="F136" s="36"/>
      <c r="G136" s="36"/>
      <c r="H136" s="6"/>
      <c r="I136" s="35"/>
      <c r="J136" s="14"/>
      <c r="K136" s="37"/>
      <c r="L136" s="13" t="e">
        <f t="shared" si="6"/>
        <v>#DIV/0!</v>
      </c>
      <c r="M136" s="37"/>
      <c r="N136" s="97" t="e">
        <f t="shared" si="7"/>
        <v>#DIV/0!</v>
      </c>
    </row>
    <row r="137" spans="1:14" ht="16.8" x14ac:dyDescent="0.3">
      <c r="A137" s="87" t="e">
        <f t="shared" si="5"/>
        <v>#VALUE!</v>
      </c>
      <c r="B137" s="6"/>
      <c r="C137" s="7"/>
      <c r="D137" s="7"/>
      <c r="E137" s="35" t="s">
        <v>17</v>
      </c>
      <c r="F137" s="36"/>
      <c r="G137" s="36"/>
      <c r="H137" s="6"/>
      <c r="I137" s="35"/>
      <c r="J137" s="14"/>
      <c r="K137" s="37"/>
      <c r="L137" s="13" t="e">
        <f t="shared" si="6"/>
        <v>#DIV/0!</v>
      </c>
      <c r="M137" s="37"/>
      <c r="N137" s="97" t="e">
        <f t="shared" si="7"/>
        <v>#DIV/0!</v>
      </c>
    </row>
    <row r="138" spans="1:14" ht="16.8" x14ac:dyDescent="0.3">
      <c r="A138" s="87" t="e">
        <f t="shared" si="5"/>
        <v>#VALUE!</v>
      </c>
      <c r="B138" s="6"/>
      <c r="C138" s="7"/>
      <c r="D138" s="7"/>
      <c r="E138" s="35" t="s">
        <v>17</v>
      </c>
      <c r="F138" s="36"/>
      <c r="G138" s="36"/>
      <c r="H138" s="6"/>
      <c r="I138" s="35"/>
      <c r="J138" s="14"/>
      <c r="K138" s="37"/>
      <c r="L138" s="13" t="e">
        <f t="shared" si="6"/>
        <v>#DIV/0!</v>
      </c>
      <c r="M138" s="37"/>
      <c r="N138" s="97" t="e">
        <f t="shared" si="7"/>
        <v>#DIV/0!</v>
      </c>
    </row>
    <row r="139" spans="1:14" ht="16.8" x14ac:dyDescent="0.3">
      <c r="A139" s="87" t="e">
        <f t="shared" si="5"/>
        <v>#VALUE!</v>
      </c>
      <c r="B139" s="6"/>
      <c r="C139" s="7"/>
      <c r="D139" s="7"/>
      <c r="E139" s="35" t="s">
        <v>17</v>
      </c>
      <c r="F139" s="36"/>
      <c r="G139" s="36"/>
      <c r="H139" s="6"/>
      <c r="I139" s="35"/>
      <c r="J139" s="14"/>
      <c r="K139" s="37"/>
      <c r="L139" s="13" t="e">
        <f t="shared" si="6"/>
        <v>#DIV/0!</v>
      </c>
      <c r="M139" s="37"/>
      <c r="N139" s="97" t="e">
        <f t="shared" si="7"/>
        <v>#DIV/0!</v>
      </c>
    </row>
    <row r="140" spans="1:14" ht="16.8" x14ac:dyDescent="0.3">
      <c r="A140" s="87" t="e">
        <f t="shared" si="5"/>
        <v>#VALUE!</v>
      </c>
      <c r="B140" s="6"/>
      <c r="C140" s="18"/>
      <c r="D140" s="18"/>
      <c r="E140" s="49" t="s">
        <v>17</v>
      </c>
      <c r="F140" s="50"/>
      <c r="G140" s="36"/>
      <c r="H140" s="6"/>
      <c r="I140" s="35"/>
      <c r="J140" s="23"/>
      <c r="K140" s="37"/>
      <c r="L140" s="25" t="e">
        <f t="shared" si="3"/>
        <v>#DIV/0!</v>
      </c>
      <c r="M140" s="37"/>
      <c r="N140" s="97" t="e">
        <f t="shared" si="4"/>
        <v>#DIV/0!</v>
      </c>
    </row>
    <row r="141" spans="1:14" ht="16.8" x14ac:dyDescent="0.3">
      <c r="A141" s="87" t="e">
        <f t="shared" si="5"/>
        <v>#VALUE!</v>
      </c>
      <c r="B141" s="6"/>
      <c r="C141" s="7"/>
      <c r="D141" s="7"/>
      <c r="E141" s="35" t="s">
        <v>17</v>
      </c>
      <c r="F141" s="36"/>
      <c r="G141" s="36"/>
      <c r="H141" s="6"/>
      <c r="I141" s="35"/>
      <c r="J141" s="14"/>
      <c r="K141" s="37"/>
      <c r="L141" s="13" t="e">
        <f t="shared" si="3"/>
        <v>#DIV/0!</v>
      </c>
      <c r="M141" s="37"/>
      <c r="N141" s="97" t="e">
        <f t="shared" si="4"/>
        <v>#DIV/0!</v>
      </c>
    </row>
    <row r="142" spans="1:14" ht="16.8" x14ac:dyDescent="0.3">
      <c r="A142" s="87" t="e">
        <f t="shared" si="5"/>
        <v>#VALUE!</v>
      </c>
      <c r="B142" s="6"/>
      <c r="C142" s="7"/>
      <c r="D142" s="7"/>
      <c r="E142" s="35" t="s">
        <v>17</v>
      </c>
      <c r="F142" s="36"/>
      <c r="G142" s="36"/>
      <c r="H142" s="6"/>
      <c r="I142" s="35"/>
      <c r="J142" s="14"/>
      <c r="K142" s="37"/>
      <c r="L142" s="13" t="e">
        <f t="shared" si="3"/>
        <v>#DIV/0!</v>
      </c>
      <c r="M142" s="37"/>
      <c r="N142" s="97" t="e">
        <f t="shared" si="4"/>
        <v>#DIV/0!</v>
      </c>
    </row>
    <row r="143" spans="1:14" ht="16.8" x14ac:dyDescent="0.3">
      <c r="A143" s="87" t="e">
        <f t="shared" si="5"/>
        <v>#VALUE!</v>
      </c>
      <c r="B143" s="6"/>
      <c r="C143" s="7"/>
      <c r="D143" s="7"/>
      <c r="E143" s="35" t="s">
        <v>17</v>
      </c>
      <c r="F143" s="36"/>
      <c r="G143" s="36"/>
      <c r="H143" s="6"/>
      <c r="I143" s="74"/>
      <c r="J143" s="14"/>
      <c r="K143" s="37"/>
      <c r="L143" s="13" t="e">
        <f t="shared" si="3"/>
        <v>#DIV/0!</v>
      </c>
      <c r="M143" s="37"/>
      <c r="N143" s="97" t="e">
        <f t="shared" si="4"/>
        <v>#DIV/0!</v>
      </c>
    </row>
    <row r="144" spans="1:14" ht="16.8" x14ac:dyDescent="0.3">
      <c r="A144" s="87" t="e">
        <f t="shared" si="5"/>
        <v>#VALUE!</v>
      </c>
      <c r="B144" s="6"/>
      <c r="C144" s="7"/>
      <c r="D144" s="7"/>
      <c r="E144" s="35" t="s">
        <v>17</v>
      </c>
      <c r="F144" s="36"/>
      <c r="G144" s="36"/>
      <c r="H144" s="6"/>
      <c r="I144" s="74"/>
      <c r="J144" s="14"/>
      <c r="K144" s="37"/>
      <c r="L144" s="13" t="e">
        <f t="shared" si="3"/>
        <v>#DIV/0!</v>
      </c>
      <c r="M144" s="37"/>
      <c r="N144" s="97" t="e">
        <f t="shared" si="4"/>
        <v>#DIV/0!</v>
      </c>
    </row>
    <row r="145" spans="1:15" ht="16.8" x14ac:dyDescent="0.3">
      <c r="A145" s="87" t="e">
        <f t="shared" si="5"/>
        <v>#VALUE!</v>
      </c>
      <c r="B145" s="6"/>
      <c r="C145" s="7"/>
      <c r="D145" s="7"/>
      <c r="E145" s="35" t="s">
        <v>17</v>
      </c>
      <c r="F145" s="36"/>
      <c r="G145" s="36"/>
      <c r="H145" s="6"/>
      <c r="I145" s="74"/>
      <c r="J145" s="14"/>
      <c r="K145" s="37"/>
      <c r="L145" s="13" t="e">
        <f t="shared" si="3"/>
        <v>#DIV/0!</v>
      </c>
      <c r="M145" s="37"/>
      <c r="N145" s="97" t="e">
        <f t="shared" si="4"/>
        <v>#DIV/0!</v>
      </c>
    </row>
    <row r="146" spans="1:15" ht="16.8" x14ac:dyDescent="0.3">
      <c r="A146" s="87" t="e">
        <f t="shared" si="5"/>
        <v>#VALUE!</v>
      </c>
      <c r="B146" s="6"/>
      <c r="C146" s="7"/>
      <c r="D146" s="7"/>
      <c r="E146" s="35" t="s">
        <v>17</v>
      </c>
      <c r="F146" s="36"/>
      <c r="G146" s="36"/>
      <c r="H146" s="6"/>
      <c r="I146" s="74"/>
      <c r="J146" s="14"/>
      <c r="K146" s="37"/>
      <c r="L146" s="13" t="e">
        <f t="shared" si="3"/>
        <v>#DIV/0!</v>
      </c>
      <c r="M146" s="37"/>
      <c r="N146" s="97" t="e">
        <f t="shared" si="4"/>
        <v>#DIV/0!</v>
      </c>
    </row>
    <row r="147" spans="1:15" ht="16.8" x14ac:dyDescent="0.3">
      <c r="A147" s="87" t="e">
        <f t="shared" si="5"/>
        <v>#VALUE!</v>
      </c>
      <c r="B147" s="6"/>
      <c r="C147" s="7"/>
      <c r="D147" s="7"/>
      <c r="E147" s="35" t="s">
        <v>17</v>
      </c>
      <c r="F147" s="36"/>
      <c r="G147" s="36"/>
      <c r="H147" s="6"/>
      <c r="I147" s="74"/>
      <c r="J147" s="14"/>
      <c r="K147" s="37"/>
      <c r="L147" s="13" t="e">
        <f t="shared" si="3"/>
        <v>#DIV/0!</v>
      </c>
      <c r="M147" s="37"/>
      <c r="N147" s="97" t="e">
        <f t="shared" si="4"/>
        <v>#DIV/0!</v>
      </c>
    </row>
    <row r="148" spans="1:15" ht="16.8" x14ac:dyDescent="0.3">
      <c r="A148" s="87" t="e">
        <f t="shared" si="5"/>
        <v>#VALUE!</v>
      </c>
      <c r="B148" s="6"/>
      <c r="C148" s="18"/>
      <c r="D148" s="18"/>
      <c r="E148" s="49" t="s">
        <v>17</v>
      </c>
      <c r="F148" s="50"/>
      <c r="G148" s="50"/>
      <c r="H148" s="17"/>
      <c r="I148" s="55"/>
      <c r="J148" s="23"/>
      <c r="K148" s="37"/>
      <c r="L148" s="25" t="e">
        <f t="shared" si="3"/>
        <v>#DIV/0!</v>
      </c>
      <c r="M148" s="37"/>
      <c r="N148" s="97" t="e">
        <f t="shared" si="4"/>
        <v>#DIV/0!</v>
      </c>
    </row>
    <row r="149" spans="1:15" ht="15" thickBot="1" x14ac:dyDescent="0.35">
      <c r="A149" s="98" t="s">
        <v>50</v>
      </c>
      <c r="B149" s="99">
        <f>SUBTOTAL(103,Tabla46[Mes nómina / Trimestre])</f>
        <v>0</v>
      </c>
      <c r="C149" s="99"/>
      <c r="D149" s="99"/>
      <c r="E149" s="90"/>
      <c r="F149" s="100"/>
      <c r="G149" s="100"/>
      <c r="H149" s="99"/>
      <c r="I149" s="94"/>
      <c r="J149" s="101"/>
      <c r="K149" s="102">
        <f>SUBTOTAL(109,Tabla46[Importe imputado al proyecto/act.])</f>
        <v>0</v>
      </c>
      <c r="L149" s="96"/>
      <c r="M149" s="102">
        <f>SUBTOTAL(109,Tabla46[Importe imputado a la subvención])</f>
        <v>0</v>
      </c>
      <c r="N149"/>
    </row>
    <row r="150" spans="1:15" ht="15" thickBot="1" x14ac:dyDescent="0.35"/>
    <row r="151" spans="1:15" ht="15" customHeight="1" x14ac:dyDescent="0.3">
      <c r="A151" s="149" t="s">
        <v>64</v>
      </c>
      <c r="B151" s="150"/>
      <c r="C151" s="150"/>
      <c r="D151" s="150"/>
      <c r="E151" s="150"/>
      <c r="F151" s="151"/>
      <c r="G151" s="178" t="s">
        <v>40</v>
      </c>
      <c r="H151" s="179"/>
      <c r="I151" s="165" t="s">
        <v>41</v>
      </c>
      <c r="J151" s="165"/>
      <c r="K151" s="166"/>
      <c r="L151" s="169">
        <f>G152+I152</f>
        <v>0</v>
      </c>
      <c r="M151" s="170"/>
      <c r="N151" s="170"/>
      <c r="O151" s="171"/>
    </row>
    <row r="152" spans="1:15" ht="15" customHeight="1" x14ac:dyDescent="0.3">
      <c r="A152" s="152"/>
      <c r="B152" s="153"/>
      <c r="C152" s="153"/>
      <c r="D152" s="153"/>
      <c r="E152" s="153"/>
      <c r="F152" s="154"/>
      <c r="G152" s="180">
        <f>Tabla1[[#Totals],[Importe imputado al proyecto/activ.]]</f>
        <v>0</v>
      </c>
      <c r="H152" s="181"/>
      <c r="I152" s="167">
        <f>Tabla46[[#Totals],[Importe imputado al proyecto/act.]]</f>
        <v>0</v>
      </c>
      <c r="J152" s="167"/>
      <c r="K152" s="168"/>
      <c r="L152" s="172"/>
      <c r="M152" s="173"/>
      <c r="N152" s="173"/>
      <c r="O152" s="174"/>
    </row>
    <row r="153" spans="1:15" ht="15" customHeight="1" thickBot="1" x14ac:dyDescent="0.35">
      <c r="A153" s="155"/>
      <c r="B153" s="156"/>
      <c r="C153" s="156"/>
      <c r="D153" s="156"/>
      <c r="E153" s="156"/>
      <c r="F153" s="157"/>
      <c r="G153" s="180"/>
      <c r="H153" s="181"/>
      <c r="I153" s="167"/>
      <c r="J153" s="167"/>
      <c r="K153" s="168"/>
      <c r="L153" s="175"/>
      <c r="M153" s="176"/>
      <c r="N153" s="176"/>
      <c r="O153" s="177"/>
    </row>
    <row r="155" spans="1:15" x14ac:dyDescent="0.3">
      <c r="A155" s="147" t="s">
        <v>20</v>
      </c>
      <c r="B155" s="147"/>
      <c r="C155" s="148"/>
      <c r="D155" s="148"/>
      <c r="E155" s="148"/>
      <c r="F155" s="148"/>
      <c r="G155" s="148"/>
      <c r="H155" s="148"/>
      <c r="I155" s="148"/>
      <c r="J155" s="147" t="s">
        <v>21</v>
      </c>
      <c r="K155" s="147"/>
      <c r="L155" s="148"/>
      <c r="M155" s="148"/>
      <c r="N155" s="148"/>
      <c r="O155" s="148"/>
    </row>
    <row r="156" spans="1:15" ht="15" customHeight="1" x14ac:dyDescent="0.3">
      <c r="A156" s="146" t="s">
        <v>69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ht="15" customHeight="1" x14ac:dyDescent="0.3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x14ac:dyDescent="0.3">
      <c r="A158" s="145" t="s">
        <v>23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</row>
    <row r="159" spans="1:15" x14ac:dyDescent="0.3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</row>
    <row r="160" spans="1:15" x14ac:dyDescent="0.3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</row>
    <row r="161" spans="1:15" x14ac:dyDescent="0.3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</row>
    <row r="162" spans="1:15" x14ac:dyDescent="0.3">
      <c r="A162" s="136" t="s">
        <v>22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x14ac:dyDescent="0.3">
      <c r="A163" s="139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1"/>
    </row>
    <row r="164" spans="1:15" ht="15" thickBot="1" x14ac:dyDescent="0.35">
      <c r="A164" s="142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4"/>
    </row>
    <row r="201" spans="2:9" x14ac:dyDescent="0.3">
      <c r="B201" s="1" t="s">
        <v>28</v>
      </c>
      <c r="G201" s="1" t="s">
        <v>18</v>
      </c>
      <c r="I201" s="4">
        <v>0.21</v>
      </c>
    </row>
    <row r="202" spans="2:9" x14ac:dyDescent="0.3">
      <c r="B202" s="1" t="s">
        <v>29</v>
      </c>
      <c r="G202" s="1" t="s">
        <v>19</v>
      </c>
      <c r="I202" s="4">
        <v>0.1</v>
      </c>
    </row>
    <row r="203" spans="2:9" x14ac:dyDescent="0.3">
      <c r="B203" s="1" t="s">
        <v>30</v>
      </c>
      <c r="G203" s="1" t="s">
        <v>17</v>
      </c>
      <c r="I203" s="4">
        <v>0.05</v>
      </c>
    </row>
    <row r="204" spans="2:9" x14ac:dyDescent="0.3">
      <c r="B204" s="1" t="s">
        <v>31</v>
      </c>
      <c r="I204" s="4">
        <v>0.04</v>
      </c>
    </row>
    <row r="205" spans="2:9" x14ac:dyDescent="0.3">
      <c r="B205" s="1" t="s">
        <v>32</v>
      </c>
      <c r="I205" s="4">
        <v>0</v>
      </c>
    </row>
    <row r="206" spans="2:9" x14ac:dyDescent="0.3">
      <c r="B206" s="1" t="s">
        <v>33</v>
      </c>
    </row>
    <row r="207" spans="2:9" x14ac:dyDescent="0.3">
      <c r="B207" s="1" t="s">
        <v>34</v>
      </c>
    </row>
    <row r="208" spans="2:9" x14ac:dyDescent="0.3">
      <c r="B208" s="1" t="s">
        <v>35</v>
      </c>
    </row>
    <row r="209" spans="2:2" x14ac:dyDescent="0.3">
      <c r="B209" s="1" t="s">
        <v>36</v>
      </c>
    </row>
    <row r="210" spans="2:2" x14ac:dyDescent="0.3">
      <c r="B210" s="1" t="s">
        <v>37</v>
      </c>
    </row>
    <row r="211" spans="2:2" x14ac:dyDescent="0.3">
      <c r="B211" s="1" t="s">
        <v>38</v>
      </c>
    </row>
    <row r="212" spans="2:2" x14ac:dyDescent="0.3">
      <c r="B212" s="1" t="s">
        <v>39</v>
      </c>
    </row>
    <row r="213" spans="2:2" x14ac:dyDescent="0.3">
      <c r="B213" s="1" t="s">
        <v>43</v>
      </c>
    </row>
    <row r="214" spans="2:2" x14ac:dyDescent="0.3">
      <c r="B214" s="1" t="s">
        <v>44</v>
      </c>
    </row>
    <row r="215" spans="2:2" x14ac:dyDescent="0.3">
      <c r="B215" s="1" t="s">
        <v>45</v>
      </c>
    </row>
    <row r="216" spans="2:2" x14ac:dyDescent="0.3">
      <c r="B216" s="1" t="s">
        <v>46</v>
      </c>
    </row>
    <row r="292" spans="13:13" x14ac:dyDescent="0.3">
      <c r="M292" s="3" t="s">
        <v>12</v>
      </c>
    </row>
    <row r="293" spans="13:13" x14ac:dyDescent="0.3">
      <c r="M293" s="3" t="s">
        <v>13</v>
      </c>
    </row>
    <row r="294" spans="13:13" x14ac:dyDescent="0.3">
      <c r="M294" s="3" t="s">
        <v>14</v>
      </c>
    </row>
    <row r="295" spans="13:13" x14ac:dyDescent="0.3">
      <c r="M295" s="3" t="s">
        <v>15</v>
      </c>
    </row>
  </sheetData>
  <sheetProtection algorithmName="SHA-512" hashValue="K5THj34EqdlLTNDbKD5rRkUfCuSMdtjH/sCMDE0wIVLv7sSEi+GIbS0A2p5Jur1JWUhEw+SYGI9sJ3K5CO0iXQ==" saltValue="i0g9++QzTwPM3wNpPKc8yw==" spinCount="100000" sheet="1" objects="1" scenarios="1" selectLockedCells="1"/>
  <dataConsolidate/>
  <mergeCells count="28">
    <mergeCell ref="A151:F153"/>
    <mergeCell ref="A83:N83"/>
    <mergeCell ref="A84:N84"/>
    <mergeCell ref="I151:K151"/>
    <mergeCell ref="I152:K153"/>
    <mergeCell ref="L151:O153"/>
    <mergeCell ref="G151:H151"/>
    <mergeCell ref="G152:H153"/>
    <mergeCell ref="A162:O164"/>
    <mergeCell ref="A158:O161"/>
    <mergeCell ref="A156:O157"/>
    <mergeCell ref="J155:K155"/>
    <mergeCell ref="A155:B155"/>
    <mergeCell ref="L155:O155"/>
    <mergeCell ref="C155:I155"/>
    <mergeCell ref="I3:L3"/>
    <mergeCell ref="A3:B3"/>
    <mergeCell ref="C3:G3"/>
    <mergeCell ref="A1:Q1"/>
    <mergeCell ref="A2:Q2"/>
    <mergeCell ref="N3:O3"/>
    <mergeCell ref="P3:Q3"/>
    <mergeCell ref="A5:Q5"/>
    <mergeCell ref="A6:Q6"/>
    <mergeCell ref="H4:I4"/>
    <mergeCell ref="A4:B4"/>
    <mergeCell ref="C4:G4"/>
    <mergeCell ref="J4:Q4"/>
  </mergeCells>
  <conditionalFormatting sqref="G8 G62:G69 E145">
    <cfRule type="cellIs" dxfId="342" priority="550" operator="equal">
      <formula>"Gastos de personal"</formula>
    </cfRule>
    <cfRule type="cellIs" dxfId="341" priority="551" operator="equal">
      <formula>"Bienes corrientes y servicios"</formula>
    </cfRule>
  </conditionalFormatting>
  <conditionalFormatting sqref="G8 G62:G69 E145">
    <cfRule type="cellIs" dxfId="340" priority="549" operator="equal">
      <formula>"Gastos de inversión"</formula>
    </cfRule>
  </conditionalFormatting>
  <conditionalFormatting sqref="G9:G10">
    <cfRule type="cellIs" dxfId="339" priority="547" operator="equal">
      <formula>"Gastos de personal"</formula>
    </cfRule>
    <cfRule type="cellIs" dxfId="338" priority="548" operator="equal">
      <formula>"Bienes corrientes y servicios"</formula>
    </cfRule>
  </conditionalFormatting>
  <conditionalFormatting sqref="G9:G10">
    <cfRule type="cellIs" dxfId="337" priority="546" operator="equal">
      <formula>"Gastos de inversión"</formula>
    </cfRule>
  </conditionalFormatting>
  <conditionalFormatting sqref="G11:G27 G42 G49:G50 G78:G80 G58:G60 G70">
    <cfRule type="cellIs" dxfId="336" priority="544" operator="equal">
      <formula>"Gastos de personal"</formula>
    </cfRule>
    <cfRule type="cellIs" dxfId="335" priority="545" operator="equal">
      <formula>"Bienes corrientes y servicios"</formula>
    </cfRule>
  </conditionalFormatting>
  <conditionalFormatting sqref="G11:G27 G42 G49:G50 G78:G80 G58:G60 G70">
    <cfRule type="cellIs" dxfId="334" priority="543" operator="equal">
      <formula>"Gastos de inversión"</formula>
    </cfRule>
  </conditionalFormatting>
  <conditionalFormatting sqref="G35:G41">
    <cfRule type="cellIs" dxfId="333" priority="541" operator="equal">
      <formula>"Gastos de personal"</formula>
    </cfRule>
    <cfRule type="cellIs" dxfId="332" priority="542" operator="equal">
      <formula>"Bienes corrientes y servicios"</formula>
    </cfRule>
  </conditionalFormatting>
  <conditionalFormatting sqref="G35:G41">
    <cfRule type="cellIs" dxfId="331" priority="540" operator="equal">
      <formula>"Gastos de inversión"</formula>
    </cfRule>
  </conditionalFormatting>
  <conditionalFormatting sqref="G28:G34">
    <cfRule type="cellIs" dxfId="330" priority="538" operator="equal">
      <formula>"Gastos de personal"</formula>
    </cfRule>
    <cfRule type="cellIs" dxfId="329" priority="539" operator="equal">
      <formula>"Bienes corrientes y servicios"</formula>
    </cfRule>
  </conditionalFormatting>
  <conditionalFormatting sqref="G28:G34">
    <cfRule type="cellIs" dxfId="328" priority="537" operator="equal">
      <formula>"Gastos de inversión"</formula>
    </cfRule>
  </conditionalFormatting>
  <conditionalFormatting sqref="G43:G48">
    <cfRule type="cellIs" dxfId="327" priority="535" operator="equal">
      <formula>"Gastos de personal"</formula>
    </cfRule>
    <cfRule type="cellIs" dxfId="326" priority="536" operator="equal">
      <formula>"Bienes corrientes y servicios"</formula>
    </cfRule>
  </conditionalFormatting>
  <conditionalFormatting sqref="G43:G48">
    <cfRule type="cellIs" dxfId="325" priority="534" operator="equal">
      <formula>"Gastos de inversión"</formula>
    </cfRule>
  </conditionalFormatting>
  <conditionalFormatting sqref="G71:G77">
    <cfRule type="cellIs" dxfId="324" priority="532" operator="equal">
      <formula>"Gastos de personal"</formula>
    </cfRule>
    <cfRule type="cellIs" dxfId="323" priority="533" operator="equal">
      <formula>"Bienes corrientes y servicios"</formula>
    </cfRule>
  </conditionalFormatting>
  <conditionalFormatting sqref="G71:G77">
    <cfRule type="cellIs" dxfId="322" priority="531" operator="equal">
      <formula>"Gastos de inversión"</formula>
    </cfRule>
  </conditionalFormatting>
  <conditionalFormatting sqref="O58:O80 O8:O50">
    <cfRule type="cellIs" dxfId="321" priority="530" operator="greaterThan">
      <formula>1</formula>
    </cfRule>
  </conditionalFormatting>
  <conditionalFormatting sqref="G51:G54">
    <cfRule type="cellIs" dxfId="320" priority="429" operator="equal">
      <formula>"Gastos de personal"</formula>
    </cfRule>
    <cfRule type="cellIs" dxfId="319" priority="430" operator="equal">
      <formula>"Bienes corrientes y servicios"</formula>
    </cfRule>
  </conditionalFormatting>
  <conditionalFormatting sqref="G51:G54">
    <cfRule type="cellIs" dxfId="318" priority="428" operator="equal">
      <formula>"Gastos de inversión"</formula>
    </cfRule>
  </conditionalFormatting>
  <conditionalFormatting sqref="G55:G57">
    <cfRule type="cellIs" dxfId="317" priority="426" operator="equal">
      <formula>"Gastos de personal"</formula>
    </cfRule>
    <cfRule type="cellIs" dxfId="316" priority="427" operator="equal">
      <formula>"Bienes corrientes y servicios"</formula>
    </cfRule>
  </conditionalFormatting>
  <conditionalFormatting sqref="G55:G57">
    <cfRule type="cellIs" dxfId="315" priority="425" operator="equal">
      <formula>"Gastos de inversión"</formula>
    </cfRule>
  </conditionalFormatting>
  <conditionalFormatting sqref="O51:O57">
    <cfRule type="cellIs" dxfId="314" priority="424" operator="greaterThan">
      <formula>1</formula>
    </cfRule>
  </conditionalFormatting>
  <conditionalFormatting sqref="G61">
    <cfRule type="cellIs" dxfId="313" priority="396" operator="equal">
      <formula>"Gastos de personal"</formula>
    </cfRule>
    <cfRule type="cellIs" dxfId="312" priority="397" operator="equal">
      <formula>"Bienes corrientes y servicios"</formula>
    </cfRule>
  </conditionalFormatting>
  <conditionalFormatting sqref="G61">
    <cfRule type="cellIs" dxfId="311" priority="395" operator="equal">
      <formula>"Gastos de inversión"</formula>
    </cfRule>
  </conditionalFormatting>
  <conditionalFormatting sqref="B8:B80 H86:H148">
    <cfRule type="cellIs" dxfId="310" priority="388" operator="between">
      <formula>44743</formula>
      <formula>45107</formula>
    </cfRule>
  </conditionalFormatting>
  <conditionalFormatting sqref="L8:L80">
    <cfRule type="cellIs" dxfId="309" priority="387" operator="between">
      <formula>44743</formula>
      <formula>45107</formula>
    </cfRule>
  </conditionalFormatting>
  <conditionalFormatting sqref="A87:A105">
    <cfRule type="cellIs" dxfId="308" priority="259" operator="greaterThan">
      <formula>0</formula>
    </cfRule>
  </conditionalFormatting>
  <conditionalFormatting sqref="E86">
    <cfRule type="cellIs" dxfId="307" priority="256" operator="equal">
      <formula>"Gastos de personal"</formula>
    </cfRule>
    <cfRule type="cellIs" dxfId="306" priority="257" operator="equal">
      <formula>"Bienes corrientes y servicios"</formula>
    </cfRule>
  </conditionalFormatting>
  <conditionalFormatting sqref="E86">
    <cfRule type="cellIs" dxfId="305" priority="255" operator="equal">
      <formula>"Gastos de inversión"</formula>
    </cfRule>
  </conditionalFormatting>
  <conditionalFormatting sqref="E86:E91 E95:E102 E104:E105">
    <cfRule type="cellIs" dxfId="304" priority="253" operator="equal">
      <formula>"Gastos de personal"</formula>
    </cfRule>
    <cfRule type="cellIs" dxfId="303" priority="254" operator="equal">
      <formula>"Bienes corrientes y servicios"</formula>
    </cfRule>
  </conditionalFormatting>
  <conditionalFormatting sqref="E86:E91 E95:E102 E104:E105">
    <cfRule type="cellIs" dxfId="302" priority="252" operator="equal">
      <formula>"Gastos de inversión"</formula>
    </cfRule>
  </conditionalFormatting>
  <conditionalFormatting sqref="E104:E105">
    <cfRule type="cellIs" dxfId="301" priority="250" operator="equal">
      <formula>"Gastos de personal"</formula>
    </cfRule>
    <cfRule type="cellIs" dxfId="300" priority="251" operator="equal">
      <formula>"Bienes corrientes y servicios"</formula>
    </cfRule>
  </conditionalFormatting>
  <conditionalFormatting sqref="E104:E105">
    <cfRule type="cellIs" dxfId="299" priority="249" operator="equal">
      <formula>"Gastos de inversión"</formula>
    </cfRule>
  </conditionalFormatting>
  <conditionalFormatting sqref="E100">
    <cfRule type="cellIs" dxfId="298" priority="247" operator="equal">
      <formula>"Gastos de personal"</formula>
    </cfRule>
    <cfRule type="cellIs" dxfId="297" priority="248" operator="equal">
      <formula>"Bienes corrientes y servicios"</formula>
    </cfRule>
  </conditionalFormatting>
  <conditionalFormatting sqref="E100">
    <cfRule type="cellIs" dxfId="296" priority="246" operator="equal">
      <formula>"Gastos de inversión"</formula>
    </cfRule>
  </conditionalFormatting>
  <conditionalFormatting sqref="E101">
    <cfRule type="cellIs" dxfId="295" priority="244" operator="equal">
      <formula>"Gastos de personal"</formula>
    </cfRule>
    <cfRule type="cellIs" dxfId="294" priority="245" operator="equal">
      <formula>"Bienes corrientes y servicios"</formula>
    </cfRule>
  </conditionalFormatting>
  <conditionalFormatting sqref="E101">
    <cfRule type="cellIs" dxfId="293" priority="243" operator="equal">
      <formula>"Gastos de inversión"</formula>
    </cfRule>
  </conditionalFormatting>
  <conditionalFormatting sqref="E98">
    <cfRule type="cellIs" dxfId="292" priority="241" operator="equal">
      <formula>"Gastos de personal"</formula>
    </cfRule>
    <cfRule type="cellIs" dxfId="291" priority="242" operator="equal">
      <formula>"Bienes corrientes y servicios"</formula>
    </cfRule>
  </conditionalFormatting>
  <conditionalFormatting sqref="E98">
    <cfRule type="cellIs" dxfId="290" priority="240" operator="equal">
      <formula>"Gastos de inversión"</formula>
    </cfRule>
  </conditionalFormatting>
  <conditionalFormatting sqref="E99">
    <cfRule type="cellIs" dxfId="289" priority="238" operator="equal">
      <formula>"Gastos de personal"</formula>
    </cfRule>
    <cfRule type="cellIs" dxfId="288" priority="239" operator="equal">
      <formula>"Bienes corrientes y servicios"</formula>
    </cfRule>
  </conditionalFormatting>
  <conditionalFormatting sqref="E99">
    <cfRule type="cellIs" dxfId="287" priority="237" operator="equal">
      <formula>"Gastos de inversión"</formula>
    </cfRule>
  </conditionalFormatting>
  <conditionalFormatting sqref="E95">
    <cfRule type="cellIs" dxfId="286" priority="232" operator="equal">
      <formula>"Gastos de personal"</formula>
    </cfRule>
    <cfRule type="cellIs" dxfId="285" priority="233" operator="equal">
      <formula>"Bienes corrientes y servicios"</formula>
    </cfRule>
  </conditionalFormatting>
  <conditionalFormatting sqref="E95">
    <cfRule type="cellIs" dxfId="284" priority="231" operator="equal">
      <formula>"Gastos de inversión"</formula>
    </cfRule>
  </conditionalFormatting>
  <conditionalFormatting sqref="E97">
    <cfRule type="cellIs" dxfId="283" priority="235" operator="equal">
      <formula>"Gastos de personal"</formula>
    </cfRule>
    <cfRule type="cellIs" dxfId="282" priority="236" operator="equal">
      <formula>"Bienes corrientes y servicios"</formula>
    </cfRule>
  </conditionalFormatting>
  <conditionalFormatting sqref="E97">
    <cfRule type="cellIs" dxfId="281" priority="234" operator="equal">
      <formula>"Gastos de inversión"</formula>
    </cfRule>
  </conditionalFormatting>
  <conditionalFormatting sqref="E89">
    <cfRule type="cellIs" dxfId="280" priority="220" operator="equal">
      <formula>"Gastos de personal"</formula>
    </cfRule>
    <cfRule type="cellIs" dxfId="279" priority="221" operator="equal">
      <formula>"Bienes corrientes y servicios"</formula>
    </cfRule>
  </conditionalFormatting>
  <conditionalFormatting sqref="E89">
    <cfRule type="cellIs" dxfId="278" priority="219" operator="equal">
      <formula>"Gastos de inversión"</formula>
    </cfRule>
  </conditionalFormatting>
  <conditionalFormatting sqref="E96">
    <cfRule type="cellIs" dxfId="277" priority="229" operator="equal">
      <formula>"Gastos de personal"</formula>
    </cfRule>
    <cfRule type="cellIs" dxfId="276" priority="230" operator="equal">
      <formula>"Bienes corrientes y servicios"</formula>
    </cfRule>
  </conditionalFormatting>
  <conditionalFormatting sqref="E96">
    <cfRule type="cellIs" dxfId="275" priority="228" operator="equal">
      <formula>"Gastos de inversión"</formula>
    </cfRule>
  </conditionalFormatting>
  <conditionalFormatting sqref="E90">
    <cfRule type="cellIs" dxfId="274" priority="226" operator="equal">
      <formula>"Gastos de personal"</formula>
    </cfRule>
    <cfRule type="cellIs" dxfId="273" priority="227" operator="equal">
      <formula>"Bienes corrientes y servicios"</formula>
    </cfRule>
  </conditionalFormatting>
  <conditionalFormatting sqref="E90">
    <cfRule type="cellIs" dxfId="272" priority="225" operator="equal">
      <formula>"Gastos de inversión"</formula>
    </cfRule>
  </conditionalFormatting>
  <conditionalFormatting sqref="E91">
    <cfRule type="cellIs" dxfId="271" priority="223" operator="equal">
      <formula>"Gastos de personal"</formula>
    </cfRule>
    <cfRule type="cellIs" dxfId="270" priority="224" operator="equal">
      <formula>"Bienes corrientes y servicios"</formula>
    </cfRule>
  </conditionalFormatting>
  <conditionalFormatting sqref="E91">
    <cfRule type="cellIs" dxfId="269" priority="222" operator="equal">
      <formula>"Gastos de inversión"</formula>
    </cfRule>
  </conditionalFormatting>
  <conditionalFormatting sqref="E92:E94">
    <cfRule type="cellIs" dxfId="268" priority="217" operator="equal">
      <formula>"Gastos de personal"</formula>
    </cfRule>
    <cfRule type="cellIs" dxfId="267" priority="218" operator="equal">
      <formula>"Bienes corrientes y servicios"</formula>
    </cfRule>
  </conditionalFormatting>
  <conditionalFormatting sqref="E92:E94">
    <cfRule type="cellIs" dxfId="266" priority="216" operator="equal">
      <formula>"Gastos de inversión"</formula>
    </cfRule>
  </conditionalFormatting>
  <conditionalFormatting sqref="E92">
    <cfRule type="cellIs" dxfId="265" priority="211" operator="equal">
      <formula>"Gastos de personal"</formula>
    </cfRule>
    <cfRule type="cellIs" dxfId="264" priority="212" operator="equal">
      <formula>"Bienes corrientes y servicios"</formula>
    </cfRule>
  </conditionalFormatting>
  <conditionalFormatting sqref="E92">
    <cfRule type="cellIs" dxfId="263" priority="210" operator="equal">
      <formula>"Gastos de inversión"</formula>
    </cfRule>
  </conditionalFormatting>
  <conditionalFormatting sqref="E94">
    <cfRule type="cellIs" dxfId="262" priority="214" operator="equal">
      <formula>"Gastos de personal"</formula>
    </cfRule>
    <cfRule type="cellIs" dxfId="261" priority="215" operator="equal">
      <formula>"Bienes corrientes y servicios"</formula>
    </cfRule>
  </conditionalFormatting>
  <conditionalFormatting sqref="E94">
    <cfRule type="cellIs" dxfId="260" priority="213" operator="equal">
      <formula>"Gastos de inversión"</formula>
    </cfRule>
  </conditionalFormatting>
  <conditionalFormatting sqref="E93">
    <cfRule type="cellIs" dxfId="259" priority="208" operator="equal">
      <formula>"Gastos de personal"</formula>
    </cfRule>
    <cfRule type="cellIs" dxfId="258" priority="209" operator="equal">
      <formula>"Bienes corrientes y servicios"</formula>
    </cfRule>
  </conditionalFormatting>
  <conditionalFormatting sqref="E93">
    <cfRule type="cellIs" dxfId="257" priority="207" operator="equal">
      <formula>"Gastos de inversión"</formula>
    </cfRule>
  </conditionalFormatting>
  <conditionalFormatting sqref="E103">
    <cfRule type="cellIs" dxfId="256" priority="205" operator="equal">
      <formula>"Gastos de personal"</formula>
    </cfRule>
    <cfRule type="cellIs" dxfId="255" priority="206" operator="equal">
      <formula>"Bienes corrientes y servicios"</formula>
    </cfRule>
  </conditionalFormatting>
  <conditionalFormatting sqref="E103">
    <cfRule type="cellIs" dxfId="254" priority="204" operator="equal">
      <formula>"Gastos de inversión"</formula>
    </cfRule>
  </conditionalFormatting>
  <conditionalFormatting sqref="E103">
    <cfRule type="cellIs" dxfId="253" priority="202" operator="equal">
      <formula>"Gastos de personal"</formula>
    </cfRule>
    <cfRule type="cellIs" dxfId="252" priority="203" operator="equal">
      <formula>"Bienes corrientes y servicios"</formula>
    </cfRule>
  </conditionalFormatting>
  <conditionalFormatting sqref="E103">
    <cfRule type="cellIs" dxfId="251" priority="201" operator="equal">
      <formula>"Gastos de inversión"</formula>
    </cfRule>
  </conditionalFormatting>
  <conditionalFormatting sqref="L86:L89">
    <cfRule type="cellIs" dxfId="250" priority="199" operator="greaterThan">
      <formula>1</formula>
    </cfRule>
  </conditionalFormatting>
  <conditionalFormatting sqref="L102 L104:L105">
    <cfRule type="cellIs" dxfId="249" priority="197" operator="greaterThan">
      <formula>1</formula>
    </cfRule>
  </conditionalFormatting>
  <conditionalFormatting sqref="L90:L101">
    <cfRule type="cellIs" dxfId="248" priority="198" operator="greaterThan">
      <formula>1</formula>
    </cfRule>
  </conditionalFormatting>
  <conditionalFormatting sqref="L103">
    <cfRule type="cellIs" dxfId="247" priority="196" operator="greaterThan">
      <formula>1</formula>
    </cfRule>
  </conditionalFormatting>
  <conditionalFormatting sqref="A86">
    <cfRule type="cellIs" dxfId="246" priority="195" operator="greaterThan">
      <formula>0</formula>
    </cfRule>
  </conditionalFormatting>
  <conditionalFormatting sqref="A106:A115">
    <cfRule type="cellIs" dxfId="245" priority="194" operator="greaterThan">
      <formula>0</formula>
    </cfRule>
  </conditionalFormatting>
  <conditionalFormatting sqref="E106:E112 E114:E115">
    <cfRule type="cellIs" dxfId="244" priority="192" operator="equal">
      <formula>"Gastos de personal"</formula>
    </cfRule>
    <cfRule type="cellIs" dxfId="243" priority="193" operator="equal">
      <formula>"Bienes corrientes y servicios"</formula>
    </cfRule>
  </conditionalFormatting>
  <conditionalFormatting sqref="E106:E112 E114:E115">
    <cfRule type="cellIs" dxfId="242" priority="191" operator="equal">
      <formula>"Gastos de inversión"</formula>
    </cfRule>
  </conditionalFormatting>
  <conditionalFormatting sqref="E114:E115">
    <cfRule type="cellIs" dxfId="241" priority="189" operator="equal">
      <formula>"Gastos de personal"</formula>
    </cfRule>
    <cfRule type="cellIs" dxfId="240" priority="190" operator="equal">
      <formula>"Bienes corrientes y servicios"</formula>
    </cfRule>
  </conditionalFormatting>
  <conditionalFormatting sqref="E114:E115">
    <cfRule type="cellIs" dxfId="239" priority="188" operator="equal">
      <formula>"Gastos de inversión"</formula>
    </cfRule>
  </conditionalFormatting>
  <conditionalFormatting sqref="E110">
    <cfRule type="cellIs" dxfId="238" priority="186" operator="equal">
      <formula>"Gastos de personal"</formula>
    </cfRule>
    <cfRule type="cellIs" dxfId="237" priority="187" operator="equal">
      <formula>"Bienes corrientes y servicios"</formula>
    </cfRule>
  </conditionalFormatting>
  <conditionalFormatting sqref="E110">
    <cfRule type="cellIs" dxfId="236" priority="185" operator="equal">
      <formula>"Gastos de inversión"</formula>
    </cfRule>
  </conditionalFormatting>
  <conditionalFormatting sqref="E111">
    <cfRule type="cellIs" dxfId="235" priority="183" operator="equal">
      <formula>"Gastos de personal"</formula>
    </cfRule>
    <cfRule type="cellIs" dxfId="234" priority="184" operator="equal">
      <formula>"Bienes corrientes y servicios"</formula>
    </cfRule>
  </conditionalFormatting>
  <conditionalFormatting sqref="E111">
    <cfRule type="cellIs" dxfId="233" priority="182" operator="equal">
      <formula>"Gastos de inversión"</formula>
    </cfRule>
  </conditionalFormatting>
  <conditionalFormatting sqref="E108">
    <cfRule type="cellIs" dxfId="232" priority="180" operator="equal">
      <formula>"Gastos de personal"</formula>
    </cfRule>
    <cfRule type="cellIs" dxfId="231" priority="181" operator="equal">
      <formula>"Bienes corrientes y servicios"</formula>
    </cfRule>
  </conditionalFormatting>
  <conditionalFormatting sqref="E108">
    <cfRule type="cellIs" dxfId="230" priority="179" operator="equal">
      <formula>"Gastos de inversión"</formula>
    </cfRule>
  </conditionalFormatting>
  <conditionalFormatting sqref="E109">
    <cfRule type="cellIs" dxfId="229" priority="177" operator="equal">
      <formula>"Gastos de personal"</formula>
    </cfRule>
    <cfRule type="cellIs" dxfId="228" priority="178" operator="equal">
      <formula>"Bienes corrientes y servicios"</formula>
    </cfRule>
  </conditionalFormatting>
  <conditionalFormatting sqref="E109">
    <cfRule type="cellIs" dxfId="227" priority="176" operator="equal">
      <formula>"Gastos de inversión"</formula>
    </cfRule>
  </conditionalFormatting>
  <conditionalFormatting sqref="E107">
    <cfRule type="cellIs" dxfId="226" priority="174" operator="equal">
      <formula>"Gastos de personal"</formula>
    </cfRule>
    <cfRule type="cellIs" dxfId="225" priority="175" operator="equal">
      <formula>"Bienes corrientes y servicios"</formula>
    </cfRule>
  </conditionalFormatting>
  <conditionalFormatting sqref="E107">
    <cfRule type="cellIs" dxfId="224" priority="173" operator="equal">
      <formula>"Gastos de inversión"</formula>
    </cfRule>
  </conditionalFormatting>
  <conditionalFormatting sqref="E106">
    <cfRule type="cellIs" dxfId="223" priority="171" operator="equal">
      <formula>"Gastos de personal"</formula>
    </cfRule>
    <cfRule type="cellIs" dxfId="222" priority="172" operator="equal">
      <formula>"Bienes corrientes y servicios"</formula>
    </cfRule>
  </conditionalFormatting>
  <conditionalFormatting sqref="E106">
    <cfRule type="cellIs" dxfId="221" priority="170" operator="equal">
      <formula>"Gastos de inversión"</formula>
    </cfRule>
  </conditionalFormatting>
  <conditionalFormatting sqref="E113">
    <cfRule type="cellIs" dxfId="220" priority="168" operator="equal">
      <formula>"Gastos de personal"</formula>
    </cfRule>
    <cfRule type="cellIs" dxfId="219" priority="169" operator="equal">
      <formula>"Bienes corrientes y servicios"</formula>
    </cfRule>
  </conditionalFormatting>
  <conditionalFormatting sqref="E113">
    <cfRule type="cellIs" dxfId="218" priority="167" operator="equal">
      <formula>"Gastos de inversión"</formula>
    </cfRule>
  </conditionalFormatting>
  <conditionalFormatting sqref="E113">
    <cfRule type="cellIs" dxfId="217" priority="165" operator="equal">
      <formula>"Gastos de personal"</formula>
    </cfRule>
    <cfRule type="cellIs" dxfId="216" priority="166" operator="equal">
      <formula>"Bienes corrientes y servicios"</formula>
    </cfRule>
  </conditionalFormatting>
  <conditionalFormatting sqref="E113">
    <cfRule type="cellIs" dxfId="215" priority="164" operator="equal">
      <formula>"Gastos de inversión"</formula>
    </cfRule>
  </conditionalFormatting>
  <conditionalFormatting sqref="H106:H115">
    <cfRule type="cellIs" dxfId="214" priority="163" operator="between">
      <formula>44743</formula>
      <formula>45107</formula>
    </cfRule>
  </conditionalFormatting>
  <conditionalFormatting sqref="L112 L114:L115">
    <cfRule type="cellIs" dxfId="213" priority="161" operator="greaterThan">
      <formula>1</formula>
    </cfRule>
  </conditionalFormatting>
  <conditionalFormatting sqref="L106:L111">
    <cfRule type="cellIs" dxfId="212" priority="162" operator="greaterThan">
      <formula>1</formula>
    </cfRule>
  </conditionalFormatting>
  <conditionalFormatting sqref="L113">
    <cfRule type="cellIs" dxfId="211" priority="160" operator="greaterThan">
      <formula>1</formula>
    </cfRule>
  </conditionalFormatting>
  <conditionalFormatting sqref="H116:H121">
    <cfRule type="cellIs" dxfId="210" priority="159" operator="between">
      <formula>44743</formula>
      <formula>45107</formula>
    </cfRule>
  </conditionalFormatting>
  <conditionalFormatting sqref="A116:A121">
    <cfRule type="cellIs" dxfId="209" priority="158" operator="greaterThan">
      <formula>0</formula>
    </cfRule>
  </conditionalFormatting>
  <conditionalFormatting sqref="E116:E118 E120:E121">
    <cfRule type="cellIs" dxfId="208" priority="156" operator="equal">
      <formula>"Gastos de personal"</formula>
    </cfRule>
    <cfRule type="cellIs" dxfId="207" priority="157" operator="equal">
      <formula>"Bienes corrientes y servicios"</formula>
    </cfRule>
  </conditionalFormatting>
  <conditionalFormatting sqref="E116:E118 E120:E121">
    <cfRule type="cellIs" dxfId="206" priority="155" operator="equal">
      <formula>"Gastos de inversión"</formula>
    </cfRule>
  </conditionalFormatting>
  <conditionalFormatting sqref="E120:E121">
    <cfRule type="cellIs" dxfId="205" priority="153" operator="equal">
      <formula>"Gastos de personal"</formula>
    </cfRule>
    <cfRule type="cellIs" dxfId="204" priority="154" operator="equal">
      <formula>"Bienes corrientes y servicios"</formula>
    </cfRule>
  </conditionalFormatting>
  <conditionalFormatting sqref="E120:E121">
    <cfRule type="cellIs" dxfId="203" priority="152" operator="equal">
      <formula>"Gastos de inversión"</formula>
    </cfRule>
  </conditionalFormatting>
  <conditionalFormatting sqref="E116">
    <cfRule type="cellIs" dxfId="202" priority="150" operator="equal">
      <formula>"Gastos de personal"</formula>
    </cfRule>
    <cfRule type="cellIs" dxfId="201" priority="151" operator="equal">
      <formula>"Bienes corrientes y servicios"</formula>
    </cfRule>
  </conditionalFormatting>
  <conditionalFormatting sqref="E116">
    <cfRule type="cellIs" dxfId="200" priority="149" operator="equal">
      <formula>"Gastos de inversión"</formula>
    </cfRule>
  </conditionalFormatting>
  <conditionalFormatting sqref="E117">
    <cfRule type="cellIs" dxfId="199" priority="147" operator="equal">
      <formula>"Gastos de personal"</formula>
    </cfRule>
    <cfRule type="cellIs" dxfId="198" priority="148" operator="equal">
      <formula>"Bienes corrientes y servicios"</formula>
    </cfRule>
  </conditionalFormatting>
  <conditionalFormatting sqref="E117">
    <cfRule type="cellIs" dxfId="197" priority="146" operator="equal">
      <formula>"Gastos de inversión"</formula>
    </cfRule>
  </conditionalFormatting>
  <conditionalFormatting sqref="E119">
    <cfRule type="cellIs" dxfId="196" priority="144" operator="equal">
      <formula>"Gastos de personal"</formula>
    </cfRule>
    <cfRule type="cellIs" dxfId="195" priority="145" operator="equal">
      <formula>"Bienes corrientes y servicios"</formula>
    </cfRule>
  </conditionalFormatting>
  <conditionalFormatting sqref="E119">
    <cfRule type="cellIs" dxfId="194" priority="143" operator="equal">
      <formula>"Gastos de inversión"</formula>
    </cfRule>
  </conditionalFormatting>
  <conditionalFormatting sqref="E119">
    <cfRule type="cellIs" dxfId="193" priority="141" operator="equal">
      <formula>"Gastos de personal"</formula>
    </cfRule>
    <cfRule type="cellIs" dxfId="192" priority="142" operator="equal">
      <formula>"Bienes corrientes y servicios"</formula>
    </cfRule>
  </conditionalFormatting>
  <conditionalFormatting sqref="E119">
    <cfRule type="cellIs" dxfId="191" priority="140" operator="equal">
      <formula>"Gastos de inversión"</formula>
    </cfRule>
  </conditionalFormatting>
  <conditionalFormatting sqref="H116:H121">
    <cfRule type="cellIs" dxfId="190" priority="139" operator="between">
      <formula>44743</formula>
      <formula>45107</formula>
    </cfRule>
  </conditionalFormatting>
  <conditionalFormatting sqref="L118 L120:L121">
    <cfRule type="cellIs" dxfId="189" priority="137" operator="greaterThan">
      <formula>1</formula>
    </cfRule>
  </conditionalFormatting>
  <conditionalFormatting sqref="L116:L117">
    <cfRule type="cellIs" dxfId="188" priority="138" operator="greaterThan">
      <formula>1</formula>
    </cfRule>
  </conditionalFormatting>
  <conditionalFormatting sqref="L119">
    <cfRule type="cellIs" dxfId="187" priority="136" operator="greaterThan">
      <formula>1</formula>
    </cfRule>
  </conditionalFormatting>
  <conditionalFormatting sqref="H122:H140">
    <cfRule type="cellIs" dxfId="186" priority="135" operator="between">
      <formula>44743</formula>
      <formula>45107</formula>
    </cfRule>
  </conditionalFormatting>
  <conditionalFormatting sqref="A122:A126">
    <cfRule type="cellIs" dxfId="185" priority="134" operator="greaterThan">
      <formula>0</formula>
    </cfRule>
  </conditionalFormatting>
  <conditionalFormatting sqref="E122:E123 E125:E126">
    <cfRule type="cellIs" dxfId="184" priority="132" operator="equal">
      <formula>"Gastos de personal"</formula>
    </cfRule>
    <cfRule type="cellIs" dxfId="183" priority="133" operator="equal">
      <formula>"Bienes corrientes y servicios"</formula>
    </cfRule>
  </conditionalFormatting>
  <conditionalFormatting sqref="E122:E123 E125:E126">
    <cfRule type="cellIs" dxfId="182" priority="131" operator="equal">
      <formula>"Gastos de inversión"</formula>
    </cfRule>
  </conditionalFormatting>
  <conditionalFormatting sqref="E125:E126">
    <cfRule type="cellIs" dxfId="181" priority="129" operator="equal">
      <formula>"Gastos de personal"</formula>
    </cfRule>
    <cfRule type="cellIs" dxfId="180" priority="130" operator="equal">
      <formula>"Bienes corrientes y servicios"</formula>
    </cfRule>
  </conditionalFormatting>
  <conditionalFormatting sqref="E125:E126">
    <cfRule type="cellIs" dxfId="179" priority="128" operator="equal">
      <formula>"Gastos de inversión"</formula>
    </cfRule>
  </conditionalFormatting>
  <conditionalFormatting sqref="E122">
    <cfRule type="cellIs" dxfId="178" priority="126" operator="equal">
      <formula>"Gastos de personal"</formula>
    </cfRule>
    <cfRule type="cellIs" dxfId="177" priority="127" operator="equal">
      <formula>"Bienes corrientes y servicios"</formula>
    </cfRule>
  </conditionalFormatting>
  <conditionalFormatting sqref="E122">
    <cfRule type="cellIs" dxfId="176" priority="125" operator="equal">
      <formula>"Gastos de inversión"</formula>
    </cfRule>
  </conditionalFormatting>
  <conditionalFormatting sqref="E124">
    <cfRule type="cellIs" dxfId="175" priority="123" operator="equal">
      <formula>"Gastos de personal"</formula>
    </cfRule>
    <cfRule type="cellIs" dxfId="174" priority="124" operator="equal">
      <formula>"Bienes corrientes y servicios"</formula>
    </cfRule>
  </conditionalFormatting>
  <conditionalFormatting sqref="E124">
    <cfRule type="cellIs" dxfId="173" priority="122" operator="equal">
      <formula>"Gastos de inversión"</formula>
    </cfRule>
  </conditionalFormatting>
  <conditionalFormatting sqref="E124">
    <cfRule type="cellIs" dxfId="172" priority="120" operator="equal">
      <formula>"Gastos de personal"</formula>
    </cfRule>
    <cfRule type="cellIs" dxfId="171" priority="121" operator="equal">
      <formula>"Bienes corrientes y servicios"</formula>
    </cfRule>
  </conditionalFormatting>
  <conditionalFormatting sqref="E124">
    <cfRule type="cellIs" dxfId="170" priority="119" operator="equal">
      <formula>"Gastos de inversión"</formula>
    </cfRule>
  </conditionalFormatting>
  <conditionalFormatting sqref="H122:H126">
    <cfRule type="cellIs" dxfId="169" priority="118" operator="between">
      <formula>44743</formula>
      <formula>45107</formula>
    </cfRule>
  </conditionalFormatting>
  <conditionalFormatting sqref="L123 L125:L126">
    <cfRule type="cellIs" dxfId="168" priority="116" operator="greaterThan">
      <formula>1</formula>
    </cfRule>
  </conditionalFormatting>
  <conditionalFormatting sqref="L122">
    <cfRule type="cellIs" dxfId="167" priority="117" operator="greaterThan">
      <formula>1</formula>
    </cfRule>
  </conditionalFormatting>
  <conditionalFormatting sqref="L124">
    <cfRule type="cellIs" dxfId="166" priority="115" operator="greaterThan">
      <formula>1</formula>
    </cfRule>
  </conditionalFormatting>
  <conditionalFormatting sqref="H127:H140">
    <cfRule type="cellIs" dxfId="165" priority="114" operator="between">
      <formula>44743</formula>
      <formula>45107</formula>
    </cfRule>
  </conditionalFormatting>
  <conditionalFormatting sqref="A127:A148">
    <cfRule type="cellIs" dxfId="164" priority="113" operator="greaterThan">
      <formula>0</formula>
    </cfRule>
  </conditionalFormatting>
  <conditionalFormatting sqref="E127:E129 E131:E140">
    <cfRule type="cellIs" dxfId="163" priority="111" operator="equal">
      <formula>"Gastos de personal"</formula>
    </cfRule>
    <cfRule type="cellIs" dxfId="162" priority="112" operator="equal">
      <formula>"Bienes corrientes y servicios"</formula>
    </cfRule>
  </conditionalFormatting>
  <conditionalFormatting sqref="E127:E129 E131:E140">
    <cfRule type="cellIs" dxfId="161" priority="110" operator="equal">
      <formula>"Gastos de inversión"</formula>
    </cfRule>
  </conditionalFormatting>
  <conditionalFormatting sqref="E131:E140">
    <cfRule type="cellIs" dxfId="160" priority="108" operator="equal">
      <formula>"Gastos de personal"</formula>
    </cfRule>
    <cfRule type="cellIs" dxfId="159" priority="109" operator="equal">
      <formula>"Bienes corrientes y servicios"</formula>
    </cfRule>
  </conditionalFormatting>
  <conditionalFormatting sqref="E131:E140">
    <cfRule type="cellIs" dxfId="158" priority="107" operator="equal">
      <formula>"Gastos de inversión"</formula>
    </cfRule>
  </conditionalFormatting>
  <conditionalFormatting sqref="E127">
    <cfRule type="cellIs" dxfId="157" priority="105" operator="equal">
      <formula>"Gastos de personal"</formula>
    </cfRule>
    <cfRule type="cellIs" dxfId="156" priority="106" operator="equal">
      <formula>"Bienes corrientes y servicios"</formula>
    </cfRule>
  </conditionalFormatting>
  <conditionalFormatting sqref="E127">
    <cfRule type="cellIs" dxfId="155" priority="104" operator="equal">
      <formula>"Gastos de inversión"</formula>
    </cfRule>
  </conditionalFormatting>
  <conditionalFormatting sqref="E128">
    <cfRule type="cellIs" dxfId="154" priority="102" operator="equal">
      <formula>"Gastos de personal"</formula>
    </cfRule>
    <cfRule type="cellIs" dxfId="153" priority="103" operator="equal">
      <formula>"Bienes corrientes y servicios"</formula>
    </cfRule>
  </conditionalFormatting>
  <conditionalFormatting sqref="E128">
    <cfRule type="cellIs" dxfId="152" priority="101" operator="equal">
      <formula>"Gastos de inversión"</formula>
    </cfRule>
  </conditionalFormatting>
  <conditionalFormatting sqref="E130">
    <cfRule type="cellIs" dxfId="151" priority="99" operator="equal">
      <formula>"Gastos de personal"</formula>
    </cfRule>
    <cfRule type="cellIs" dxfId="150" priority="100" operator="equal">
      <formula>"Bienes corrientes y servicios"</formula>
    </cfRule>
  </conditionalFormatting>
  <conditionalFormatting sqref="E130">
    <cfRule type="cellIs" dxfId="149" priority="98" operator="equal">
      <formula>"Gastos de inversión"</formula>
    </cfRule>
  </conditionalFormatting>
  <conditionalFormatting sqref="E130">
    <cfRule type="cellIs" dxfId="148" priority="96" operator="equal">
      <formula>"Gastos de personal"</formula>
    </cfRule>
    <cfRule type="cellIs" dxfId="147" priority="97" operator="equal">
      <formula>"Bienes corrientes y servicios"</formula>
    </cfRule>
  </conditionalFormatting>
  <conditionalFormatting sqref="E130">
    <cfRule type="cellIs" dxfId="146" priority="95" operator="equal">
      <formula>"Gastos de inversión"</formula>
    </cfRule>
  </conditionalFormatting>
  <conditionalFormatting sqref="H127:H140">
    <cfRule type="cellIs" dxfId="145" priority="94" operator="between">
      <formula>44743</formula>
      <formula>45107</formula>
    </cfRule>
  </conditionalFormatting>
  <conditionalFormatting sqref="L129 L131:L140">
    <cfRule type="cellIs" dxfId="144" priority="92" operator="greaterThan">
      <formula>1</formula>
    </cfRule>
  </conditionalFormatting>
  <conditionalFormatting sqref="L127:L128">
    <cfRule type="cellIs" dxfId="143" priority="93" operator="greaterThan">
      <formula>1</formula>
    </cfRule>
  </conditionalFormatting>
  <conditionalFormatting sqref="L130">
    <cfRule type="cellIs" dxfId="142" priority="91" operator="greaterThan">
      <formula>1</formula>
    </cfRule>
  </conditionalFormatting>
  <conditionalFormatting sqref="H141">
    <cfRule type="cellIs" dxfId="141" priority="89" operator="between">
      <formula>44743</formula>
      <formula>45107</formula>
    </cfRule>
  </conditionalFormatting>
  <conditionalFormatting sqref="A141">
    <cfRule type="cellIs" dxfId="140" priority="88" operator="greaterThan">
      <formula>0</formula>
    </cfRule>
  </conditionalFormatting>
  <conditionalFormatting sqref="E141">
    <cfRule type="cellIs" dxfId="139" priority="86" operator="equal">
      <formula>"Gastos de personal"</formula>
    </cfRule>
    <cfRule type="cellIs" dxfId="138" priority="87" operator="equal">
      <formula>"Bienes corrientes y servicios"</formula>
    </cfRule>
  </conditionalFormatting>
  <conditionalFormatting sqref="E141">
    <cfRule type="cellIs" dxfId="137" priority="85" operator="equal">
      <formula>"Gastos de inversión"</formula>
    </cfRule>
  </conditionalFormatting>
  <conditionalFormatting sqref="E141">
    <cfRule type="cellIs" dxfId="136" priority="83" operator="equal">
      <formula>"Gastos de personal"</formula>
    </cfRule>
    <cfRule type="cellIs" dxfId="135" priority="84" operator="equal">
      <formula>"Bienes corrientes y servicios"</formula>
    </cfRule>
  </conditionalFormatting>
  <conditionalFormatting sqref="E141">
    <cfRule type="cellIs" dxfId="134" priority="82" operator="equal">
      <formula>"Gastos de inversión"</formula>
    </cfRule>
  </conditionalFormatting>
  <conditionalFormatting sqref="H141">
    <cfRule type="cellIs" dxfId="133" priority="81" operator="between">
      <formula>44743</formula>
      <formula>45107</formula>
    </cfRule>
  </conditionalFormatting>
  <conditionalFormatting sqref="L141">
    <cfRule type="cellIs" dxfId="132" priority="80" operator="greaterThan">
      <formula>1</formula>
    </cfRule>
  </conditionalFormatting>
  <conditionalFormatting sqref="A142:A144">
    <cfRule type="cellIs" dxfId="131" priority="78" operator="greaterThan">
      <formula>0</formula>
    </cfRule>
  </conditionalFormatting>
  <conditionalFormatting sqref="E142:E143">
    <cfRule type="cellIs" dxfId="130" priority="76" operator="equal">
      <formula>"Gastos de personal"</formula>
    </cfRule>
    <cfRule type="cellIs" dxfId="129" priority="77" operator="equal">
      <formula>"Bienes corrientes y servicios"</formula>
    </cfRule>
  </conditionalFormatting>
  <conditionalFormatting sqref="E142:E143">
    <cfRule type="cellIs" dxfId="128" priority="75" operator="equal">
      <formula>"Gastos de inversión"</formula>
    </cfRule>
  </conditionalFormatting>
  <conditionalFormatting sqref="E142">
    <cfRule type="cellIs" dxfId="127" priority="70" operator="equal">
      <formula>"Gastos de personal"</formula>
    </cfRule>
    <cfRule type="cellIs" dxfId="126" priority="71" operator="equal">
      <formula>"Bienes corrientes y servicios"</formula>
    </cfRule>
  </conditionalFormatting>
  <conditionalFormatting sqref="E142">
    <cfRule type="cellIs" dxfId="125" priority="69" operator="equal">
      <formula>"Gastos de inversión"</formula>
    </cfRule>
  </conditionalFormatting>
  <conditionalFormatting sqref="E144">
    <cfRule type="cellIs" dxfId="124" priority="67" operator="equal">
      <formula>"Gastos de personal"</formula>
    </cfRule>
    <cfRule type="cellIs" dxfId="123" priority="68" operator="equal">
      <formula>"Bienes corrientes y servicios"</formula>
    </cfRule>
  </conditionalFormatting>
  <conditionalFormatting sqref="E144">
    <cfRule type="cellIs" dxfId="122" priority="66" operator="equal">
      <formula>"Gastos de inversión"</formula>
    </cfRule>
  </conditionalFormatting>
  <conditionalFormatting sqref="E144">
    <cfRule type="cellIs" dxfId="121" priority="64" operator="equal">
      <formula>"Gastos de personal"</formula>
    </cfRule>
    <cfRule type="cellIs" dxfId="120" priority="65" operator="equal">
      <formula>"Bienes corrientes y servicios"</formula>
    </cfRule>
  </conditionalFormatting>
  <conditionalFormatting sqref="E144">
    <cfRule type="cellIs" dxfId="119" priority="63" operator="equal">
      <formula>"Gastos de inversión"</formula>
    </cfRule>
  </conditionalFormatting>
  <conditionalFormatting sqref="H142:H144">
    <cfRule type="cellIs" dxfId="118" priority="62" operator="between">
      <formula>44743</formula>
      <formula>45107</formula>
    </cfRule>
  </conditionalFormatting>
  <conditionalFormatting sqref="L143">
    <cfRule type="cellIs" dxfId="117" priority="60" operator="greaterThan">
      <formula>1</formula>
    </cfRule>
  </conditionalFormatting>
  <conditionalFormatting sqref="L142">
    <cfRule type="cellIs" dxfId="116" priority="61" operator="greaterThan">
      <formula>1</formula>
    </cfRule>
  </conditionalFormatting>
  <conditionalFormatting sqref="L144">
    <cfRule type="cellIs" dxfId="115" priority="59" operator="greaterThan">
      <formula>1</formula>
    </cfRule>
  </conditionalFormatting>
  <conditionalFormatting sqref="E147:E148">
    <cfRule type="cellIs" dxfId="114" priority="55" operator="equal">
      <formula>"Gastos de personal"</formula>
    </cfRule>
    <cfRule type="cellIs" dxfId="113" priority="56" operator="equal">
      <formula>"Bienes corrientes y servicios"</formula>
    </cfRule>
  </conditionalFormatting>
  <conditionalFormatting sqref="E147:E148">
    <cfRule type="cellIs" dxfId="112" priority="54" operator="equal">
      <formula>"Gastos de inversión"</formula>
    </cfRule>
  </conditionalFormatting>
  <conditionalFormatting sqref="E147:E148">
    <cfRule type="cellIs" dxfId="111" priority="52" operator="equal">
      <formula>"Gastos de personal"</formula>
    </cfRule>
    <cfRule type="cellIs" dxfId="110" priority="53" operator="equal">
      <formula>"Bienes corrientes y servicios"</formula>
    </cfRule>
  </conditionalFormatting>
  <conditionalFormatting sqref="E147:E148">
    <cfRule type="cellIs" dxfId="109" priority="51" operator="equal">
      <formula>"Gastos de inversión"</formula>
    </cfRule>
  </conditionalFormatting>
  <conditionalFormatting sqref="E146">
    <cfRule type="cellIs" dxfId="108" priority="43" operator="equal">
      <formula>"Gastos de personal"</formula>
    </cfRule>
    <cfRule type="cellIs" dxfId="107" priority="44" operator="equal">
      <formula>"Bienes corrientes y servicios"</formula>
    </cfRule>
  </conditionalFormatting>
  <conditionalFormatting sqref="E146">
    <cfRule type="cellIs" dxfId="106" priority="42" operator="equal">
      <formula>"Gastos de inversión"</formula>
    </cfRule>
  </conditionalFormatting>
  <conditionalFormatting sqref="E146">
    <cfRule type="cellIs" dxfId="105" priority="40" operator="equal">
      <formula>"Gastos de personal"</formula>
    </cfRule>
    <cfRule type="cellIs" dxfId="104" priority="41" operator="equal">
      <formula>"Bienes corrientes y servicios"</formula>
    </cfRule>
  </conditionalFormatting>
  <conditionalFormatting sqref="E146">
    <cfRule type="cellIs" dxfId="103" priority="39" operator="equal">
      <formula>"Gastos de inversión"</formula>
    </cfRule>
  </conditionalFormatting>
  <conditionalFormatting sqref="L145 L147:L148">
    <cfRule type="cellIs" dxfId="102" priority="36" operator="greaterThan">
      <formula>1</formula>
    </cfRule>
  </conditionalFormatting>
  <conditionalFormatting sqref="L146">
    <cfRule type="cellIs" dxfId="101" priority="35" operator="greaterThan">
      <formula>1</formula>
    </cfRule>
  </conditionalFormatting>
  <conditionalFormatting sqref="A145:A148">
    <cfRule type="cellIs" dxfId="100" priority="34" operator="greaterThan">
      <formula>0</formula>
    </cfRule>
  </conditionalFormatting>
  <conditionalFormatting sqref="N86">
    <cfRule type="cellIs" dxfId="99" priority="33" operator="greaterThan">
      <formula>1</formula>
    </cfRule>
  </conditionalFormatting>
  <conditionalFormatting sqref="N87:N148">
    <cfRule type="cellIs" dxfId="98" priority="32" operator="greaterThan">
      <formula>1</formula>
    </cfRule>
  </conditionalFormatting>
  <conditionalFormatting sqref="Q58:Q80 Q8:Q50">
    <cfRule type="cellIs" dxfId="97" priority="31" operator="greaterThan">
      <formula>1</formula>
    </cfRule>
  </conditionalFormatting>
  <conditionalFormatting sqref="Q51:Q57">
    <cfRule type="cellIs" dxfId="96" priority="30" operator="greaterThan">
      <formula>1</formula>
    </cfRule>
  </conditionalFormatting>
  <conditionalFormatting sqref="E131 E133:E134">
    <cfRule type="cellIs" dxfId="95" priority="28" operator="equal">
      <formula>"Gastos de personal"</formula>
    </cfRule>
    <cfRule type="cellIs" dxfId="94" priority="29" operator="equal">
      <formula>"Bienes corrientes y servicios"</formula>
    </cfRule>
  </conditionalFormatting>
  <conditionalFormatting sqref="E131 E133:E134">
    <cfRule type="cellIs" dxfId="93" priority="27" operator="equal">
      <formula>"Gastos de inversión"</formula>
    </cfRule>
  </conditionalFormatting>
  <conditionalFormatting sqref="E133:E134">
    <cfRule type="cellIs" dxfId="92" priority="25" operator="equal">
      <formula>"Gastos de personal"</formula>
    </cfRule>
    <cfRule type="cellIs" dxfId="91" priority="26" operator="equal">
      <formula>"Bienes corrientes y servicios"</formula>
    </cfRule>
  </conditionalFormatting>
  <conditionalFormatting sqref="E133:E134">
    <cfRule type="cellIs" dxfId="90" priority="24" operator="equal">
      <formula>"Gastos de inversión"</formula>
    </cfRule>
  </conditionalFormatting>
  <conditionalFormatting sqref="E132">
    <cfRule type="cellIs" dxfId="89" priority="22" operator="equal">
      <formula>"Gastos de personal"</formula>
    </cfRule>
    <cfRule type="cellIs" dxfId="88" priority="23" operator="equal">
      <formula>"Bienes corrientes y servicios"</formula>
    </cfRule>
  </conditionalFormatting>
  <conditionalFormatting sqref="E132">
    <cfRule type="cellIs" dxfId="87" priority="21" operator="equal">
      <formula>"Gastos de inversión"</formula>
    </cfRule>
  </conditionalFormatting>
  <conditionalFormatting sqref="E132">
    <cfRule type="cellIs" dxfId="86" priority="19" operator="equal">
      <formula>"Gastos de personal"</formula>
    </cfRule>
    <cfRule type="cellIs" dxfId="85" priority="20" operator="equal">
      <formula>"Bienes corrientes y servicios"</formula>
    </cfRule>
  </conditionalFormatting>
  <conditionalFormatting sqref="E132">
    <cfRule type="cellIs" dxfId="84" priority="18" operator="equal">
      <formula>"Gastos de inversión"</formula>
    </cfRule>
  </conditionalFormatting>
  <conditionalFormatting sqref="H131:H134">
    <cfRule type="cellIs" dxfId="83" priority="17" operator="between">
      <formula>44743</formula>
      <formula>45107</formula>
    </cfRule>
  </conditionalFormatting>
  <conditionalFormatting sqref="L131 L133:L134">
    <cfRule type="cellIs" dxfId="82" priority="16" operator="greaterThan">
      <formula>1</formula>
    </cfRule>
  </conditionalFormatting>
  <conditionalFormatting sqref="L132">
    <cfRule type="cellIs" dxfId="81" priority="15" operator="greaterThan">
      <formula>1</formula>
    </cfRule>
  </conditionalFormatting>
  <conditionalFormatting sqref="E135">
    <cfRule type="cellIs" dxfId="80" priority="13" operator="equal">
      <formula>"Gastos de personal"</formula>
    </cfRule>
    <cfRule type="cellIs" dxfId="79" priority="14" operator="equal">
      <formula>"Bienes corrientes y servicios"</formula>
    </cfRule>
  </conditionalFormatting>
  <conditionalFormatting sqref="E135">
    <cfRule type="cellIs" dxfId="78" priority="12" operator="equal">
      <formula>"Gastos de inversión"</formula>
    </cfRule>
  </conditionalFormatting>
  <conditionalFormatting sqref="E136">
    <cfRule type="cellIs" dxfId="77" priority="10" operator="equal">
      <formula>"Gastos de personal"</formula>
    </cfRule>
    <cfRule type="cellIs" dxfId="76" priority="11" operator="equal">
      <formula>"Bienes corrientes y servicios"</formula>
    </cfRule>
  </conditionalFormatting>
  <conditionalFormatting sqref="E136">
    <cfRule type="cellIs" dxfId="75" priority="9" operator="equal">
      <formula>"Gastos de inversión"</formula>
    </cfRule>
  </conditionalFormatting>
  <conditionalFormatting sqref="E138">
    <cfRule type="cellIs" dxfId="74" priority="7" operator="equal">
      <formula>"Gastos de personal"</formula>
    </cfRule>
    <cfRule type="cellIs" dxfId="73" priority="8" operator="equal">
      <formula>"Bienes corrientes y servicios"</formula>
    </cfRule>
  </conditionalFormatting>
  <conditionalFormatting sqref="E138">
    <cfRule type="cellIs" dxfId="72" priority="6" operator="equal">
      <formula>"Gastos de inversión"</formula>
    </cfRule>
  </conditionalFormatting>
  <conditionalFormatting sqref="E138">
    <cfRule type="cellIs" dxfId="71" priority="4" operator="equal">
      <formula>"Gastos de personal"</formula>
    </cfRule>
    <cfRule type="cellIs" dxfId="70" priority="5" operator="equal">
      <formula>"Bienes corrientes y servicios"</formula>
    </cfRule>
  </conditionalFormatting>
  <conditionalFormatting sqref="E138">
    <cfRule type="cellIs" dxfId="69" priority="3" operator="equal">
      <formula>"Gastos de inversión"</formula>
    </cfRule>
  </conditionalFormatting>
  <conditionalFormatting sqref="L135:L136">
    <cfRule type="cellIs" dxfId="68" priority="2" operator="greaterThan">
      <formula>1</formula>
    </cfRule>
  </conditionalFormatting>
  <conditionalFormatting sqref="L138">
    <cfRule type="cellIs" dxfId="67" priority="1" operator="greaterThan">
      <formula>1</formula>
    </cfRule>
  </conditionalFormatting>
  <dataValidations count="7">
    <dataValidation type="list" allowBlank="1" showInputMessage="1" showErrorMessage="1" sqref="J86:J148 M8:M80">
      <formula1>$M$292:$M$295</formula1>
    </dataValidation>
    <dataValidation type="list" allowBlank="1" showInputMessage="1" showErrorMessage="1" sqref="I8:I80">
      <formula1>$I$201:$I$205</formula1>
    </dataValidation>
    <dataValidation type="list" allowBlank="1" showInputMessage="1" showErrorMessage="1" sqref="G8:G80">
      <formula1>$G$201:$G$202</formula1>
    </dataValidation>
    <dataValidation type="date" errorStyle="warning" allowBlank="1" showInputMessage="1" showErrorMessage="1" errorTitle="FECHA COMPETICIONES Y/O EVENTOS" error="El periodo comprendido debe ser entre el 01/07/2022 y el 30/06/2023, en formato DD/MM/AAAA" sqref="B8:B80 L8:L80 H86:H148">
      <formula1>44743</formula1>
      <formula2>45107</formula2>
    </dataValidation>
    <dataValidation type="decimal" errorStyle="warning" operator="lessThanOrEqual" allowBlank="1" showInputMessage="1" showErrorMessage="1" errorTitle="IMPORTE IMPUTADO" error="Ha indicado un Importe imputado a la subvención superior al Importe Total de la factura." sqref="P8:P80 N8:N80">
      <formula1>K8</formula1>
    </dataValidation>
    <dataValidation type="list" allowBlank="1" showInputMessage="1" showErrorMessage="1" errorTitle="FECHA COMPETICIONES Y/O EVENTOS" error="El periodo comprendido debe ser entre el 01/07/2021 y el 30/06/2022, en formato DD/MM/AAAA" sqref="B86:B148">
      <formula1>$B$201:$B$216</formula1>
    </dataValidation>
    <dataValidation type="decimal" operator="lessThanOrEqual" allowBlank="1" showInputMessage="1" showErrorMessage="1" errorTitle="IMPORTE IMPUTADO" error="Ha indicado un Importe imputado a la subvención superior al Importe Total de la nómina." sqref="M86 K86:K148 M89:M148">
      <formula1>G86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74" fitToHeight="0" orientation="landscape" r:id="rId1"/>
  <ignoredErrors>
    <ignoredError sqref="A86:A148 O12:O77 O78:O80 L89:L148 O8 Q8 O9 Q9 O10 Q10 O11 Q11 L86 N86 L87 N87 Q12:Q77 Q78:Q80 L88 N88 N89:N148" evalError="1"/>
    <ignoredError sqref="A70:A80 A8:A53 A54:A62" calculatedColumn="1"/>
  </ignoredErrors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Sánchez Frías</dc:creator>
  <cp:lastModifiedBy>Pablo Sánchez Frías</cp:lastModifiedBy>
  <cp:lastPrinted>2023-03-30T09:54:54Z</cp:lastPrinted>
  <dcterms:created xsi:type="dcterms:W3CDTF">2021-05-24T08:28:12Z</dcterms:created>
  <dcterms:modified xsi:type="dcterms:W3CDTF">2023-05-09T07:28:29Z</dcterms:modified>
</cp:coreProperties>
</file>